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02-Spring\Spring-26-Stuff\1420-Spring-26\Grades-and-Reports\"/>
    </mc:Choice>
  </mc:AlternateContent>
  <xr:revisionPtr revIDLastSave="0" documentId="13_ncr:1_{3DC25E45-676E-4CBA-A1F1-66F554EEDE16}" xr6:coauthVersionLast="47" xr6:coauthVersionMax="47" xr10:uidLastSave="{00000000-0000-0000-0000-000000000000}"/>
  <bookViews>
    <workbookView xWindow="-120" yWindow="-120" windowWidth="29040" windowHeight="16440" xr2:uid="{641AB0CF-34CA-49B9-825D-6A501B9027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5" i="1" l="1"/>
  <c r="DT5" i="1"/>
  <c r="CL5" i="1"/>
  <c r="CF5" i="1"/>
  <c r="CC5" i="1"/>
  <c r="AQ5" i="1"/>
  <c r="I5" i="1"/>
  <c r="AP5" i="1" s="1"/>
  <c r="CA5" i="1" s="1"/>
  <c r="CI5" i="1" s="1"/>
  <c r="CJ5" i="1" s="1"/>
  <c r="E5" i="1"/>
  <c r="DV4" i="1"/>
  <c r="CN4" i="1"/>
  <c r="CL4" i="1"/>
  <c r="CF4" i="1"/>
  <c r="CE4" i="1"/>
  <c r="BV4" i="1"/>
  <c r="BX4" i="1" s="1"/>
  <c r="BS4" i="1"/>
  <c r="BU4" i="1" s="1"/>
  <c r="BP4" i="1"/>
  <c r="BR4" i="1" s="1"/>
  <c r="BM4" i="1"/>
  <c r="BO4" i="1" s="1"/>
  <c r="BJ4" i="1"/>
  <c r="BL5" i="1" s="1"/>
  <c r="BG4" i="1"/>
  <c r="BI5" i="1" s="1"/>
  <c r="BD4" i="1"/>
  <c r="BF4" i="1" s="1"/>
  <c r="BA4" i="1"/>
  <c r="BC5" i="1" s="1"/>
  <c r="AZ4" i="1"/>
  <c r="AX4" i="1"/>
  <c r="AZ5" i="1" s="1"/>
  <c r="AU4" i="1"/>
  <c r="AW5" i="1" s="1"/>
  <c r="AR4" i="1"/>
  <c r="AT5" i="1" s="1"/>
  <c r="AQ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AO4" i="1" s="1"/>
  <c r="F4" i="1" s="1"/>
  <c r="I4" i="1"/>
  <c r="AP4" i="1" s="1"/>
  <c r="CA4" i="1" s="1"/>
  <c r="CI4" i="1" s="1"/>
  <c r="CJ4" i="1" s="1"/>
  <c r="E4" i="1"/>
  <c r="DV3" i="1"/>
  <c r="CL3" i="1"/>
  <c r="CA3" i="1"/>
  <c r="CI3" i="1" s="1"/>
  <c r="CJ3" i="1" s="1"/>
  <c r="BX3" i="1"/>
  <c r="BW3" i="1"/>
  <c r="BU3" i="1"/>
  <c r="BT3" i="1"/>
  <c r="BQ3" i="1"/>
  <c r="BN3" i="1"/>
  <c r="BK3" i="1"/>
  <c r="BH3" i="1"/>
  <c r="BE3" i="1"/>
  <c r="AQ3" i="1"/>
  <c r="AP3" i="1"/>
  <c r="K3" i="1"/>
  <c r="CB2" i="1"/>
  <c r="CC4" i="1" s="1"/>
  <c r="AR2" i="1"/>
  <c r="L2" i="1"/>
  <c r="CP1" i="1"/>
  <c r="CP4" i="1" s="1"/>
  <c r="CO1" i="1"/>
  <c r="CO4" i="1" s="1"/>
  <c r="AR1" i="1"/>
  <c r="BI4" i="1" l="1"/>
  <c r="BO5" i="1"/>
  <c r="BC4" i="1"/>
  <c r="BR5" i="1"/>
  <c r="BU5" i="1"/>
  <c r="BX5" i="1"/>
  <c r="BB4" i="1"/>
  <c r="BH4" i="1"/>
  <c r="BW4" i="1"/>
  <c r="AT4" i="1"/>
  <c r="AV4" i="1"/>
  <c r="BL4" i="1"/>
  <c r="CB4" i="1"/>
  <c r="J5" i="1"/>
  <c r="AS4" i="1"/>
  <c r="AW4" i="1"/>
  <c r="BZ5" i="1"/>
  <c r="G5" i="1" s="1"/>
  <c r="BN4" i="1"/>
  <c r="AO5" i="1"/>
  <c r="F5" i="1" s="1"/>
  <c r="CQ1" i="1"/>
  <c r="CR1" i="1"/>
  <c r="AY4" i="1"/>
  <c r="BZ4" i="1"/>
  <c r="G4" i="1" s="1"/>
  <c r="BQ4" i="1"/>
  <c r="BK4" i="1"/>
  <c r="BT4" i="1"/>
  <c r="BE4" i="1"/>
  <c r="BF5" i="1"/>
  <c r="BR3" i="1"/>
  <c r="BY3" i="1" s="1"/>
  <c r="J4" i="1"/>
  <c r="K4" i="1" s="1"/>
  <c r="K5" i="1" s="1"/>
  <c r="CQ4" i="1" l="1"/>
  <c r="CS1" i="1"/>
  <c r="BY4" i="1"/>
  <c r="BY5" i="1"/>
  <c r="CH5" i="1"/>
  <c r="H5" i="1" s="1"/>
  <c r="CH4" i="1"/>
  <c r="H4" i="1" s="1"/>
  <c r="CT1" i="1"/>
  <c r="CR4" i="1"/>
  <c r="CV1" i="1" l="1"/>
  <c r="CT4" i="1"/>
  <c r="CU1" i="1"/>
  <c r="CS4" i="1"/>
  <c r="CW1" i="1" l="1"/>
  <c r="CU4" i="1"/>
  <c r="CX1" i="1"/>
  <c r="CV4" i="1"/>
  <c r="CZ1" i="1" l="1"/>
  <c r="CX4" i="1"/>
  <c r="CY1" i="1"/>
  <c r="CW4" i="1"/>
  <c r="CY4" i="1" l="1"/>
  <c r="DA1" i="1"/>
  <c r="DB1" i="1"/>
  <c r="CZ4" i="1"/>
  <c r="DB4" i="1" l="1"/>
  <c r="DD1" i="1"/>
  <c r="DA4" i="1"/>
  <c r="DC1" i="1"/>
  <c r="DC4" i="1" l="1"/>
  <c r="DE1" i="1"/>
  <c r="DD4" i="1"/>
  <c r="DF1" i="1"/>
  <c r="DF4" i="1" l="1"/>
  <c r="DH1" i="1"/>
  <c r="DE4" i="1"/>
  <c r="DG1" i="1"/>
  <c r="DG4" i="1" l="1"/>
  <c r="DI1" i="1"/>
  <c r="DJ1" i="1"/>
  <c r="DH4" i="1"/>
  <c r="DL1" i="1" l="1"/>
  <c r="DJ4" i="1"/>
  <c r="DK1" i="1"/>
  <c r="DI4" i="1"/>
  <c r="DM1" i="1" l="1"/>
  <c r="DK4" i="1"/>
  <c r="DN1" i="1"/>
  <c r="DL4" i="1"/>
  <c r="DP1" i="1" l="1"/>
  <c r="DN4" i="1"/>
  <c r="DO1" i="1"/>
  <c r="DM4" i="1"/>
  <c r="DQ1" i="1" l="1"/>
  <c r="DO4" i="1"/>
  <c r="DR1" i="1"/>
  <c r="DR4" i="1" s="1"/>
  <c r="DP4" i="1"/>
  <c r="DQ4" i="1" l="1"/>
  <c r="DS1" i="1"/>
  <c r="DS4" i="1" s="1"/>
  <c r="DT4" i="1" s="1"/>
  <c r="DU5" i="1" l="1"/>
  <c r="DU4" i="1"/>
</calcChain>
</file>

<file path=xl/sharedStrings.xml><?xml version="1.0" encoding="utf-8"?>
<sst xmlns="http://schemas.openxmlformats.org/spreadsheetml/2006/main" count="102" uniqueCount="90">
  <si>
    <t>Name</t>
  </si>
  <si>
    <t>WebAssign?</t>
  </si>
  <si>
    <t>E-Mail Settings</t>
  </si>
  <si>
    <t>Attendance</t>
  </si>
  <si>
    <t>WebAssign Homework</t>
  </si>
  <si>
    <t>Weekly Written Assignments</t>
  </si>
  <si>
    <t>Written Midterm and Final</t>
  </si>
  <si>
    <t>Overall Grade</t>
  </si>
  <si>
    <t>Letter Grade</t>
  </si>
  <si>
    <t>Teacher's Choice</t>
  </si>
  <si>
    <t>0.1 - Intro to WebAssign</t>
  </si>
  <si>
    <t>1.1 - Radian and Degree Measure</t>
  </si>
  <si>
    <t>1.2 - Trigonometric Functions:  The Unit Circle</t>
  </si>
  <si>
    <t>1.3 - Right-Triangle Trigonometry</t>
  </si>
  <si>
    <t>1.4 - Trigonometric Functions of Any Angle</t>
  </si>
  <si>
    <t>1.5 - Graphs of Sine and Cosine Functions</t>
  </si>
  <si>
    <t>1.6 - Graphs of Other Trig. Functions</t>
  </si>
  <si>
    <t>1.7 - Inverse Trigonometric Functions</t>
  </si>
  <si>
    <t>1.8 - Applications and Models</t>
  </si>
  <si>
    <t>2.1 Part I - Using Fundamental Identities</t>
  </si>
  <si>
    <t>2.1 Part II - Using Fundamental Identities</t>
  </si>
  <si>
    <t>2.2 - Verifying Trigonometric Identities</t>
  </si>
  <si>
    <t>2.3 - Solving Trigonometric Equations</t>
  </si>
  <si>
    <t>2.4 - Sum and Difference Formulas</t>
  </si>
  <si>
    <t>2.5 - Multiple-Angle &amp; Product-to-Sum Formulas</t>
  </si>
  <si>
    <t>3.1 - Law of Sines</t>
  </si>
  <si>
    <t>3.2 - Law of Cosines</t>
  </si>
  <si>
    <t>3.3 - Vectors in the Plane</t>
  </si>
  <si>
    <t>3.3 - Vectors in the Plane:  Applications</t>
  </si>
  <si>
    <t>3.4 - Vectors and Dot Products</t>
  </si>
  <si>
    <t>4.1 - Complex Numbers</t>
  </si>
  <si>
    <t>4.2 - Complex Solutions of Equations</t>
  </si>
  <si>
    <t>4.3 - The Complex Plane</t>
  </si>
  <si>
    <t>4.4 - Trigonometric Form of Complex Numbers</t>
  </si>
  <si>
    <t>4.5 - DeMoivre's Theorem</t>
  </si>
  <si>
    <t>6.6 - Parametric Equations</t>
  </si>
  <si>
    <t>6.7 - Polar Coordinates</t>
  </si>
  <si>
    <t>6.8 - Graphs of Polar Equations</t>
  </si>
  <si>
    <t>6.9 - Polar  Equations of Conics</t>
  </si>
  <si>
    <t>Homework %</t>
  </si>
  <si>
    <t>Week 01 Written Late</t>
  </si>
  <si>
    <t>Week 01 %</t>
  </si>
  <si>
    <t>Week 02 Written</t>
  </si>
  <si>
    <t>Week 02 Written Late</t>
  </si>
  <si>
    <t>Week 02 %</t>
  </si>
  <si>
    <t>Week 03 Written</t>
  </si>
  <si>
    <t>Week 03 Written Late</t>
  </si>
  <si>
    <t>Week 03 %</t>
  </si>
  <si>
    <t>Week 04 Written</t>
  </si>
  <si>
    <t>Week 04 Written Late</t>
  </si>
  <si>
    <t>Week 04 %</t>
  </si>
  <si>
    <t>Week 05 Written</t>
  </si>
  <si>
    <t>Week 05 Written Late</t>
  </si>
  <si>
    <t>Week 05 %</t>
  </si>
  <si>
    <t>Week 06 Written</t>
  </si>
  <si>
    <t>Week 06 Written Late</t>
  </si>
  <si>
    <t>Week 06 %</t>
  </si>
  <si>
    <t>Week 07 Written</t>
  </si>
  <si>
    <t>Week 07 Written  Late</t>
  </si>
  <si>
    <t>Week 07 %</t>
  </si>
  <si>
    <t>Week 08 Written</t>
  </si>
  <si>
    <t>Week 08 Written Late</t>
  </si>
  <si>
    <t>Week 08 %</t>
  </si>
  <si>
    <t>Week 09 Written</t>
  </si>
  <si>
    <t>Week 09 Written Late</t>
  </si>
  <si>
    <t>Week 09 %</t>
  </si>
  <si>
    <t>Week 13 Written</t>
  </si>
  <si>
    <t>W Lateeek 13 Written</t>
  </si>
  <si>
    <t>Week 13 %</t>
  </si>
  <si>
    <t>Week 14 Written</t>
  </si>
  <si>
    <t>Week 14 Written Late</t>
  </si>
  <si>
    <t>Week 14 %</t>
  </si>
  <si>
    <t>Weekly Points</t>
  </si>
  <si>
    <t>Weekly Grade (Curved)</t>
  </si>
  <si>
    <t>Written Midterm</t>
  </si>
  <si>
    <t>Midterm %</t>
  </si>
  <si>
    <t>Midterm Curve</t>
  </si>
  <si>
    <t>Written Final</t>
  </si>
  <si>
    <t>Final %</t>
  </si>
  <si>
    <t>Final Curve</t>
  </si>
  <si>
    <t>Written Tests %</t>
  </si>
  <si>
    <t>Total</t>
  </si>
  <si>
    <t>Attendance %</t>
  </si>
  <si>
    <t>Totals</t>
  </si>
  <si>
    <t>Y</t>
  </si>
  <si>
    <t>A</t>
  </si>
  <si>
    <t>TBD</t>
  </si>
  <si>
    <t>Student, Perfect</t>
  </si>
  <si>
    <t>N</t>
  </si>
  <si>
    <t>Type Your Name,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</si>
</sst>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1" xfId="0" applyNumberFormat="1" applyFont="1" applyBorder="1" applyAlignment="1">
      <alignment horizontal="center" textRotation="90"/>
    </xf>
    <xf numFmtId="164" fontId="1" fillId="2" borderId="1" xfId="0" applyNumberFormat="1" applyFont="1" applyFill="1" applyBorder="1" applyAlignment="1">
      <alignment horizontal="center" textRotation="90"/>
    </xf>
    <xf numFmtId="164" fontId="1" fillId="3" borderId="1" xfId="0" applyNumberFormat="1" applyFont="1" applyFill="1" applyBorder="1" applyAlignment="1">
      <alignment horizontal="center" textRotation="90"/>
    </xf>
    <xf numFmtId="164" fontId="1" fillId="3" borderId="1" xfId="0" applyNumberFormat="1" applyFont="1" applyFill="1" applyBorder="1" applyAlignment="1">
      <alignment horizontal="left" textRotation="90"/>
    </xf>
    <xf numFmtId="164" fontId="2" fillId="0" borderId="1" xfId="0" applyNumberFormat="1" applyFont="1" applyBorder="1" applyAlignment="1">
      <alignment horizontal="center" textRotation="90"/>
    </xf>
    <xf numFmtId="164" fontId="1" fillId="0" borderId="0" xfId="0" applyNumberFormat="1" applyFont="1" applyAlignment="1">
      <alignment horizontal="center" textRotation="9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left"/>
    </xf>
    <xf numFmtId="164" fontId="3" fillId="0" borderId="1" xfId="0" applyNumberFormat="1" applyFont="1" applyBorder="1"/>
    <xf numFmtId="16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127</xdr:col>
      <xdr:colOff>93287</xdr:colOff>
      <xdr:row>4</xdr:row>
      <xdr:rowOff>217236</xdr:rowOff>
    </xdr:from>
    <xdr:to>
      <xdr:col>127</xdr:col>
      <xdr:colOff>114167</xdr:colOff>
      <xdr:row>7</xdr:row>
      <xdr:rowOff>149403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C8C1BE4-4EBD-42C9-9AB2-428A9ECF435D}"/>
                </a:ext>
              </a:extLst>
            </xdr14:cNvPr>
            <xdr14:cNvContentPartPr/>
          </xdr14:nvContentPartPr>
          <xdr14:nvPr macro=""/>
          <xdr14:xfrm>
            <a:off x="61366408" y="1277029"/>
            <a:ext cx="20880" cy="3924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C9A484C-F05B-C9B1-4830-64B54D5E738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357768" y="1268029"/>
              <a:ext cx="38520" cy="56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127</xdr:col>
      <xdr:colOff>93287</xdr:colOff>
      <xdr:row>4</xdr:row>
      <xdr:rowOff>217236</xdr:rowOff>
    </xdr:from>
    <xdr:to>
      <xdr:col>127</xdr:col>
      <xdr:colOff>114167</xdr:colOff>
      <xdr:row>5</xdr:row>
      <xdr:rowOff>6528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E4FDDF4D-2F0D-42CB-99B2-FFFE82DF8176}"/>
                </a:ext>
              </a:extLst>
            </xdr14:cNvPr>
            <xdr14:cNvContentPartPr/>
          </xdr14:nvContentPartPr>
          <xdr14:nvPr macro=""/>
          <xdr14:xfrm>
            <a:off x="61366408" y="1277029"/>
            <a:ext cx="20880" cy="3924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DC9A484C-F05B-C9B1-4830-64B54D5E738B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1357768" y="1268029"/>
              <a:ext cx="38520" cy="568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1-20T20:32:30.08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58 0 13309 0 0,'0'0'636'0'0,"-4"102"-277"0"0,-26 585 310 0 0,26-585-897 0 0,0 10-1 0 0,0-1 1 0 0,0 1 0 0 0,-3 175 0 0 0,7-277 433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6-01-21T17:09:28.595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58 0 13309 0 0,'0'0'636'0'0,"-4"5"-277"0"0,-26 30 310 0 0,26-30-897 0 0,0 0-1 0 0,0 1 1 0 0,0 0 0 0 0,-3 8 0 0 0,7-13 433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2B8F-7B4E-41E3-BB4D-27A077F2D491}">
  <dimension ref="A1:DV5"/>
  <sheetViews>
    <sheetView tabSelected="1" workbookViewId="0">
      <selection activeCell="B6" sqref="B6"/>
    </sheetView>
  </sheetViews>
  <sheetFormatPr defaultColWidth="9.140625" defaultRowHeight="15" x14ac:dyDescent="0.25"/>
  <cols>
    <col min="1" max="1" width="5.42578125" customWidth="1"/>
    <col min="2" max="2" width="26.85546875" customWidth="1"/>
    <col min="3" max="3" width="5.5703125" customWidth="1"/>
    <col min="4" max="4" width="6" customWidth="1"/>
    <col min="5" max="8" width="5.5703125" customWidth="1"/>
    <col min="9" max="9" width="5.28515625" customWidth="1"/>
    <col min="10" max="10" width="6.85546875" customWidth="1"/>
    <col min="11" max="40" width="7" customWidth="1"/>
    <col min="41" max="41" width="7.140625" customWidth="1"/>
    <col min="42" max="42" width="10.7109375" customWidth="1"/>
    <col min="43" max="43" width="26.85546875" customWidth="1"/>
    <col min="44" max="76" width="6.42578125" customWidth="1"/>
    <col min="77" max="77" width="9.85546875" customWidth="1"/>
    <col min="78" max="78" width="7.7109375" customWidth="1"/>
    <col min="79" max="79" width="5.28515625" customWidth="1"/>
    <col min="80" max="85" width="6.140625" customWidth="1"/>
    <col min="86" max="88" width="5.28515625" customWidth="1"/>
    <col min="89" max="89" width="6.5703125" customWidth="1"/>
    <col min="90" max="90" width="26.85546875" customWidth="1"/>
    <col min="91" max="103" width="4.7109375" customWidth="1"/>
    <col min="104" max="114" width="5.7109375" customWidth="1"/>
    <col min="115" max="124" width="4.7109375" customWidth="1"/>
    <col min="125" max="125" width="5.28515625" customWidth="1"/>
    <col min="126" max="126" width="26.85546875" customWidth="1"/>
    <col min="127" max="147" width="2.5703125" customWidth="1"/>
    <col min="148" max="173" width="3" customWidth="1"/>
  </cols>
  <sheetData>
    <row r="1" spans="1:126" s="6" customFormat="1" ht="310.5" customHeight="1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3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3" t="s">
        <v>39</v>
      </c>
      <c r="AP1" s="3" t="s">
        <v>7</v>
      </c>
      <c r="AQ1" s="1"/>
      <c r="AR1" s="1">
        <f>G2</f>
        <v>46052</v>
      </c>
      <c r="AS1" s="1" t="s">
        <v>40</v>
      </c>
      <c r="AT1" s="1" t="s">
        <v>41</v>
      </c>
      <c r="AU1" s="1" t="s">
        <v>42</v>
      </c>
      <c r="AV1" s="1" t="s">
        <v>43</v>
      </c>
      <c r="AW1" s="1" t="s">
        <v>44</v>
      </c>
      <c r="AX1" s="1" t="s">
        <v>45</v>
      </c>
      <c r="AY1" s="1" t="s">
        <v>46</v>
      </c>
      <c r="AZ1" s="1" t="s">
        <v>47</v>
      </c>
      <c r="BA1" s="1" t="s">
        <v>48</v>
      </c>
      <c r="BB1" s="1" t="s">
        <v>49</v>
      </c>
      <c r="BC1" s="1" t="s">
        <v>50</v>
      </c>
      <c r="BD1" s="1" t="s">
        <v>51</v>
      </c>
      <c r="BE1" s="1" t="s">
        <v>52</v>
      </c>
      <c r="BF1" s="1" t="s">
        <v>53</v>
      </c>
      <c r="BG1" s="1" t="s">
        <v>54</v>
      </c>
      <c r="BH1" s="1" t="s">
        <v>55</v>
      </c>
      <c r="BI1" s="1" t="s">
        <v>56</v>
      </c>
      <c r="BJ1" s="1" t="s">
        <v>57</v>
      </c>
      <c r="BK1" s="1" t="s">
        <v>58</v>
      </c>
      <c r="BL1" s="1" t="s">
        <v>59</v>
      </c>
      <c r="BM1" s="1" t="s">
        <v>60</v>
      </c>
      <c r="BN1" s="1" t="s">
        <v>61</v>
      </c>
      <c r="BO1" s="1" t="s">
        <v>62</v>
      </c>
      <c r="BP1" s="1" t="s">
        <v>63</v>
      </c>
      <c r="BQ1" s="1" t="s">
        <v>64</v>
      </c>
      <c r="BR1" s="1" t="s">
        <v>65</v>
      </c>
      <c r="BS1" s="1" t="s">
        <v>66</v>
      </c>
      <c r="BT1" s="1" t="s">
        <v>67</v>
      </c>
      <c r="BU1" s="1" t="s">
        <v>68</v>
      </c>
      <c r="BV1" s="1" t="s">
        <v>69</v>
      </c>
      <c r="BW1" s="1" t="s">
        <v>70</v>
      </c>
      <c r="BX1" s="1" t="s">
        <v>71</v>
      </c>
      <c r="BY1" s="1" t="s">
        <v>72</v>
      </c>
      <c r="BZ1" s="3" t="s">
        <v>73</v>
      </c>
      <c r="CA1" s="3" t="s">
        <v>7</v>
      </c>
      <c r="CB1" s="1" t="s">
        <v>74</v>
      </c>
      <c r="CC1" s="1" t="s">
        <v>75</v>
      </c>
      <c r="CD1" s="1" t="s">
        <v>76</v>
      </c>
      <c r="CE1" s="1" t="s">
        <v>77</v>
      </c>
      <c r="CF1" s="1" t="s">
        <v>78</v>
      </c>
      <c r="CG1" s="1" t="s">
        <v>79</v>
      </c>
      <c r="CH1" s="3" t="s">
        <v>80</v>
      </c>
      <c r="CI1" s="3" t="s">
        <v>7</v>
      </c>
      <c r="CJ1" s="3" t="s">
        <v>8</v>
      </c>
      <c r="CK1" s="3" t="s">
        <v>9</v>
      </c>
      <c r="CL1" s="1"/>
      <c r="CM1" s="1">
        <v>46041</v>
      </c>
      <c r="CN1" s="1">
        <v>46043</v>
      </c>
      <c r="CO1" s="1">
        <f t="shared" ref="CO1:DS1" si="0">CM1+7</f>
        <v>46048</v>
      </c>
      <c r="CP1" s="1">
        <f t="shared" si="0"/>
        <v>46050</v>
      </c>
      <c r="CQ1" s="1">
        <f t="shared" si="0"/>
        <v>46055</v>
      </c>
      <c r="CR1" s="1">
        <f t="shared" si="0"/>
        <v>46057</v>
      </c>
      <c r="CS1" s="1">
        <f>CQ1+7</f>
        <v>46062</v>
      </c>
      <c r="CT1" s="1">
        <f>CR1+7</f>
        <v>46064</v>
      </c>
      <c r="CU1" s="1">
        <f t="shared" si="0"/>
        <v>46069</v>
      </c>
      <c r="CV1" s="1">
        <f t="shared" si="0"/>
        <v>46071</v>
      </c>
      <c r="CW1" s="1">
        <f t="shared" si="0"/>
        <v>46076</v>
      </c>
      <c r="CX1" s="1">
        <f>CV1+7</f>
        <v>46078</v>
      </c>
      <c r="CY1" s="1">
        <f>CW1+7</f>
        <v>46083</v>
      </c>
      <c r="CZ1" s="1">
        <f t="shared" ref="CZ1:DJ1" si="1">CX1+7</f>
        <v>46085</v>
      </c>
      <c r="DA1" s="1">
        <f t="shared" si="1"/>
        <v>46090</v>
      </c>
      <c r="DB1" s="1">
        <f t="shared" si="1"/>
        <v>46092</v>
      </c>
      <c r="DC1" s="1">
        <f t="shared" si="1"/>
        <v>46097</v>
      </c>
      <c r="DD1" s="1">
        <f t="shared" si="1"/>
        <v>46099</v>
      </c>
      <c r="DE1" s="1">
        <f t="shared" si="1"/>
        <v>46104</v>
      </c>
      <c r="DF1" s="1">
        <f t="shared" si="1"/>
        <v>46106</v>
      </c>
      <c r="DG1" s="1">
        <f t="shared" si="1"/>
        <v>46111</v>
      </c>
      <c r="DH1" s="1">
        <f t="shared" si="1"/>
        <v>46113</v>
      </c>
      <c r="DI1" s="1">
        <f t="shared" si="1"/>
        <v>46118</v>
      </c>
      <c r="DJ1" s="1">
        <f t="shared" si="1"/>
        <v>46120</v>
      </c>
      <c r="DK1" s="1">
        <f t="shared" si="0"/>
        <v>46125</v>
      </c>
      <c r="DL1" s="1">
        <f t="shared" si="0"/>
        <v>46127</v>
      </c>
      <c r="DM1" s="1">
        <f t="shared" si="0"/>
        <v>46132</v>
      </c>
      <c r="DN1" s="1">
        <f t="shared" si="0"/>
        <v>46134</v>
      </c>
      <c r="DO1" s="1">
        <f t="shared" si="0"/>
        <v>46139</v>
      </c>
      <c r="DP1" s="1">
        <f t="shared" si="0"/>
        <v>46141</v>
      </c>
      <c r="DQ1" s="1">
        <f t="shared" si="0"/>
        <v>46146</v>
      </c>
      <c r="DR1" s="1">
        <f t="shared" si="0"/>
        <v>46148</v>
      </c>
      <c r="DS1" s="1">
        <f t="shared" si="0"/>
        <v>46153</v>
      </c>
      <c r="DT1" s="1" t="s">
        <v>81</v>
      </c>
      <c r="DU1" s="3" t="s">
        <v>82</v>
      </c>
      <c r="DV1" s="1"/>
    </row>
    <row r="2" spans="1:126" s="12" customFormat="1" ht="21" customHeight="1" x14ac:dyDescent="0.3">
      <c r="A2" s="7"/>
      <c r="B2" s="7"/>
      <c r="C2" s="7"/>
      <c r="D2" s="7">
        <v>46050</v>
      </c>
      <c r="E2" s="7">
        <v>46043</v>
      </c>
      <c r="F2" s="7">
        <v>46045</v>
      </c>
      <c r="G2" s="7">
        <v>46052</v>
      </c>
      <c r="H2" s="8">
        <v>46092</v>
      </c>
      <c r="I2" s="9"/>
      <c r="J2" s="10"/>
      <c r="K2" s="9">
        <v>46154</v>
      </c>
      <c r="L2" s="11">
        <f>F2</f>
        <v>46045</v>
      </c>
      <c r="M2" s="11">
        <v>46049.999305555553</v>
      </c>
      <c r="N2" s="11">
        <v>46051.999305555553</v>
      </c>
      <c r="O2" s="11">
        <v>46056.999305555553</v>
      </c>
      <c r="P2" s="11">
        <v>46058.999305555553</v>
      </c>
      <c r="Q2" s="11">
        <v>46063.999305555553</v>
      </c>
      <c r="R2" s="11">
        <v>46065.999305555553</v>
      </c>
      <c r="S2" s="11">
        <v>46070.999305555553</v>
      </c>
      <c r="T2" s="11">
        <v>46072.999305555553</v>
      </c>
      <c r="U2" s="11">
        <v>46077.999305555553</v>
      </c>
      <c r="V2" s="11">
        <v>46079.999305555553</v>
      </c>
      <c r="W2" s="11">
        <v>46084.999305555553</v>
      </c>
      <c r="X2" s="11">
        <v>46086.999305555553</v>
      </c>
      <c r="Y2" s="11">
        <v>46094.999305555553</v>
      </c>
      <c r="Z2" s="11">
        <v>46105.999305555553</v>
      </c>
      <c r="AA2" s="11">
        <v>46107.999305555553</v>
      </c>
      <c r="AB2" s="11">
        <v>46112.999305555553</v>
      </c>
      <c r="AC2" s="11">
        <v>46114.999305555553</v>
      </c>
      <c r="AD2" s="11">
        <v>46122.999305555553</v>
      </c>
      <c r="AE2" s="11">
        <v>46122.999305555553</v>
      </c>
      <c r="AF2" s="11">
        <v>46126.999305555553</v>
      </c>
      <c r="AG2" s="11">
        <v>46129.999305555553</v>
      </c>
      <c r="AH2" s="11">
        <v>46133.999305555553</v>
      </c>
      <c r="AI2" s="11">
        <v>46134.999305555553</v>
      </c>
      <c r="AJ2" s="11">
        <v>46136.999305555553</v>
      </c>
      <c r="AK2" s="11">
        <v>46140.999305555553</v>
      </c>
      <c r="AL2" s="11">
        <v>46143.999305555553</v>
      </c>
      <c r="AM2" s="11">
        <v>46147.999305555553</v>
      </c>
      <c r="AN2" s="11">
        <v>46150.999305555553</v>
      </c>
      <c r="AO2" s="9"/>
      <c r="AP2" s="9"/>
      <c r="AQ2" s="7"/>
      <c r="AR2" s="7">
        <f>G2</f>
        <v>46052</v>
      </c>
      <c r="AS2" s="7"/>
      <c r="AT2" s="7"/>
      <c r="AU2" s="7">
        <v>46057</v>
      </c>
      <c r="AV2" s="7"/>
      <c r="AW2" s="7"/>
      <c r="AX2" s="7">
        <v>46066</v>
      </c>
      <c r="AY2" s="7"/>
      <c r="AZ2" s="7"/>
      <c r="BA2" s="7">
        <v>46073</v>
      </c>
      <c r="BB2" s="7"/>
      <c r="BC2" s="7"/>
      <c r="BD2" s="7">
        <v>46081</v>
      </c>
      <c r="BE2" s="7"/>
      <c r="BF2" s="7"/>
      <c r="BG2" s="7">
        <v>46088</v>
      </c>
      <c r="BH2" s="7"/>
      <c r="BI2" s="7"/>
      <c r="BJ2" s="7">
        <v>46104</v>
      </c>
      <c r="BK2" s="7"/>
      <c r="BL2" s="7"/>
      <c r="BM2" s="7">
        <v>46111</v>
      </c>
      <c r="BN2" s="7"/>
      <c r="BO2" s="7"/>
      <c r="BP2" s="7">
        <v>46123</v>
      </c>
      <c r="BQ2" s="7"/>
      <c r="BR2" s="7"/>
      <c r="BS2" s="7">
        <v>46144</v>
      </c>
      <c r="BT2" s="7"/>
      <c r="BU2" s="7"/>
      <c r="BV2" s="7">
        <v>46151</v>
      </c>
      <c r="BW2" s="7"/>
      <c r="BX2" s="7"/>
      <c r="BY2" s="7"/>
      <c r="BZ2" s="9"/>
      <c r="CA2" s="9"/>
      <c r="CB2" s="7">
        <f>H2</f>
        <v>46092</v>
      </c>
      <c r="CC2" s="7"/>
      <c r="CD2" s="7"/>
      <c r="CE2" s="7">
        <v>46153</v>
      </c>
      <c r="CF2" s="7"/>
      <c r="CG2" s="7"/>
      <c r="CH2" s="9"/>
      <c r="CI2" s="9"/>
      <c r="CJ2" s="9"/>
      <c r="CK2" s="9">
        <v>46154</v>
      </c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9"/>
      <c r="DV2" s="7"/>
    </row>
    <row r="3" spans="1:126" s="20" customFormat="1" ht="18.75" x14ac:dyDescent="0.3">
      <c r="A3" s="13"/>
      <c r="B3" s="14" t="s">
        <v>83</v>
      </c>
      <c r="C3" s="13" t="s">
        <v>84</v>
      </c>
      <c r="D3" s="14">
        <v>100</v>
      </c>
      <c r="E3" s="14">
        <v>100</v>
      </c>
      <c r="F3" s="14">
        <v>100</v>
      </c>
      <c r="G3" s="14">
        <v>100</v>
      </c>
      <c r="H3" s="15">
        <v>100</v>
      </c>
      <c r="I3" s="16">
        <v>100</v>
      </c>
      <c r="J3" s="17" t="s">
        <v>85</v>
      </c>
      <c r="K3" s="18" t="str">
        <f ca="1">IF(TODAY()&gt;K2,MAX(J3,CK3),J3)</f>
        <v>A</v>
      </c>
      <c r="L3" s="19">
        <v>26</v>
      </c>
      <c r="M3" s="19">
        <v>64</v>
      </c>
      <c r="N3" s="19">
        <v>60</v>
      </c>
      <c r="O3" s="19">
        <v>137</v>
      </c>
      <c r="P3" s="19">
        <v>97</v>
      </c>
      <c r="Q3" s="19">
        <v>49</v>
      </c>
      <c r="R3" s="19">
        <v>45</v>
      </c>
      <c r="S3" s="19">
        <v>55</v>
      </c>
      <c r="T3" s="19">
        <v>50</v>
      </c>
      <c r="U3" s="19">
        <v>58</v>
      </c>
      <c r="V3" s="19">
        <v>22</v>
      </c>
      <c r="W3" s="19">
        <v>76</v>
      </c>
      <c r="X3" s="19">
        <v>92</v>
      </c>
      <c r="Y3" s="19">
        <v>84</v>
      </c>
      <c r="Z3" s="19">
        <v>26</v>
      </c>
      <c r="AA3" s="19">
        <v>29</v>
      </c>
      <c r="AB3" s="19">
        <v>33</v>
      </c>
      <c r="AC3" s="19">
        <v>68</v>
      </c>
      <c r="AD3" s="19">
        <v>8</v>
      </c>
      <c r="AE3" s="19">
        <v>44</v>
      </c>
      <c r="AF3" s="19">
        <v>28</v>
      </c>
      <c r="AG3" s="19">
        <v>24</v>
      </c>
      <c r="AH3" s="19">
        <v>32</v>
      </c>
      <c r="AI3" s="19">
        <v>82</v>
      </c>
      <c r="AJ3" s="19">
        <v>37</v>
      </c>
      <c r="AK3" s="19">
        <v>38</v>
      </c>
      <c r="AL3" s="19">
        <v>44</v>
      </c>
      <c r="AM3" s="19">
        <v>9</v>
      </c>
      <c r="AN3" s="19">
        <v>53</v>
      </c>
      <c r="AO3" s="16"/>
      <c r="AP3" s="16">
        <f t="shared" ref="AP3:AP5" si="2">I3</f>
        <v>100</v>
      </c>
      <c r="AQ3" s="14" t="str">
        <f t="shared" ref="AQ3:AQ5" si="3">B3</f>
        <v>Totals</v>
      </c>
      <c r="AR3" s="14">
        <v>20</v>
      </c>
      <c r="AS3" s="14"/>
      <c r="AT3" s="14">
        <v>100</v>
      </c>
      <c r="AU3" s="14">
        <v>85</v>
      </c>
      <c r="AV3" s="14"/>
      <c r="AW3" s="14">
        <v>100</v>
      </c>
      <c r="AX3" s="14">
        <v>65</v>
      </c>
      <c r="AY3" s="14"/>
      <c r="AZ3" s="14">
        <v>100</v>
      </c>
      <c r="BA3" s="14">
        <v>40</v>
      </c>
      <c r="BB3" s="14"/>
      <c r="BC3" s="14">
        <v>100</v>
      </c>
      <c r="BD3" s="14">
        <v>30</v>
      </c>
      <c r="BE3" s="14">
        <f>BD3</f>
        <v>30</v>
      </c>
      <c r="BF3" s="14">
        <v>100</v>
      </c>
      <c r="BG3" s="14">
        <v>50</v>
      </c>
      <c r="BH3" s="14">
        <f>BG3</f>
        <v>50</v>
      </c>
      <c r="BI3" s="14">
        <v>100</v>
      </c>
      <c r="BJ3" s="14">
        <v>35</v>
      </c>
      <c r="BK3" s="14">
        <f>BJ3</f>
        <v>35</v>
      </c>
      <c r="BL3" s="14">
        <v>100</v>
      </c>
      <c r="BM3" s="14">
        <v>45</v>
      </c>
      <c r="BN3" s="14">
        <f>BM3</f>
        <v>45</v>
      </c>
      <c r="BO3" s="14">
        <v>100</v>
      </c>
      <c r="BP3" s="14">
        <v>20</v>
      </c>
      <c r="BQ3" s="14">
        <f>BP3</f>
        <v>20</v>
      </c>
      <c r="BR3" s="14">
        <f t="shared" ref="BR3:BR5" ca="1" si="4">IF($BP$4=0,0,BP3/$BP$4*100)</f>
        <v>0</v>
      </c>
      <c r="BS3" s="14">
        <v>45</v>
      </c>
      <c r="BT3" s="14">
        <f>BS3</f>
        <v>45</v>
      </c>
      <c r="BU3" s="14">
        <f t="shared" ref="BU3:BU5" ca="1" si="5">IF($BS$4=0,0,BS3/$BS$4*100)</f>
        <v>0</v>
      </c>
      <c r="BV3" s="14">
        <v>45</v>
      </c>
      <c r="BW3" s="14">
        <f>BV3</f>
        <v>45</v>
      </c>
      <c r="BX3" s="14">
        <f t="shared" ref="BX3:BX5" ca="1" si="6">IF($BV$4=0,0,BV3/$BV$4*100)</f>
        <v>0</v>
      </c>
      <c r="BY3" s="14">
        <f ca="1">IF($AT$3=0,0,SUM(AT3,AW3,AZ3,BC3,BF3,BI3,BL3,BO3,BR3,BU3,BX3)/SUM(AT3,$AW$3,$AZ$3,$BC$3,$BF$3,$BI$3,$BL$3,$BO$3,$BR$3,$BU$3,$BX$3)*100)</f>
        <v>100</v>
      </c>
      <c r="BZ3" s="16">
        <v>100</v>
      </c>
      <c r="CA3" s="16">
        <f>AP3</f>
        <v>100</v>
      </c>
      <c r="CB3" s="14">
        <v>150</v>
      </c>
      <c r="CC3" s="14">
        <v>100</v>
      </c>
      <c r="CD3" s="14">
        <v>100</v>
      </c>
      <c r="CE3" s="14">
        <v>150</v>
      </c>
      <c r="CF3" s="14">
        <v>100</v>
      </c>
      <c r="CG3" s="14">
        <v>100</v>
      </c>
      <c r="CH3" s="16"/>
      <c r="CI3" s="16">
        <f>CA3</f>
        <v>100</v>
      </c>
      <c r="CJ3" s="16" t="str">
        <f>IF(CI3&lt;60,"F",IF(CI3&lt;70,"D",IF(CI3&lt;80,"C",IF(CI3&lt;90,"B","A"))))</f>
        <v>A</v>
      </c>
      <c r="CK3" s="16" t="s">
        <v>86</v>
      </c>
      <c r="CL3" s="14" t="str">
        <f t="shared" ref="CL3:CL5" si="7">B3</f>
        <v>Totals</v>
      </c>
      <c r="CM3" s="14">
        <v>0</v>
      </c>
      <c r="CN3" s="14">
        <v>1</v>
      </c>
      <c r="CO3" s="14">
        <v>1</v>
      </c>
      <c r="CP3" s="14">
        <v>1</v>
      </c>
      <c r="CQ3" s="14">
        <v>1</v>
      </c>
      <c r="CR3" s="14">
        <v>1</v>
      </c>
      <c r="CS3" s="14">
        <v>1</v>
      </c>
      <c r="CT3" s="14">
        <v>1</v>
      </c>
      <c r="CU3" s="14">
        <v>1</v>
      </c>
      <c r="CV3" s="14">
        <v>1</v>
      </c>
      <c r="CW3" s="14">
        <v>1</v>
      </c>
      <c r="CX3" s="14">
        <v>1</v>
      </c>
      <c r="CY3" s="14">
        <v>1</v>
      </c>
      <c r="CZ3" s="14">
        <v>1</v>
      </c>
      <c r="DA3" s="14">
        <v>1</v>
      </c>
      <c r="DB3" s="14">
        <v>1</v>
      </c>
      <c r="DC3" s="14">
        <v>0</v>
      </c>
      <c r="DD3" s="14">
        <v>0</v>
      </c>
      <c r="DE3" s="14">
        <v>1</v>
      </c>
      <c r="DF3" s="14">
        <v>1</v>
      </c>
      <c r="DG3" s="14">
        <v>1</v>
      </c>
      <c r="DH3" s="14">
        <v>1</v>
      </c>
      <c r="DI3" s="14">
        <v>1</v>
      </c>
      <c r="DJ3" s="14">
        <v>1</v>
      </c>
      <c r="DK3" s="14">
        <v>1</v>
      </c>
      <c r="DL3" s="14">
        <v>1</v>
      </c>
      <c r="DM3" s="14">
        <v>1</v>
      </c>
      <c r="DN3" s="14">
        <v>1</v>
      </c>
      <c r="DO3" s="14">
        <v>1</v>
      </c>
      <c r="DP3" s="14">
        <v>1</v>
      </c>
      <c r="DQ3" s="14">
        <v>1</v>
      </c>
      <c r="DR3" s="14">
        <v>1</v>
      </c>
      <c r="DS3" s="14">
        <v>1</v>
      </c>
      <c r="DT3" s="14"/>
      <c r="DU3" s="16"/>
      <c r="DV3" s="14" t="str">
        <f t="shared" ref="DV3:DV5" si="8">B3</f>
        <v>Totals</v>
      </c>
    </row>
    <row r="4" spans="1:126" s="20" customFormat="1" ht="18.75" x14ac:dyDescent="0.3">
      <c r="A4" s="13"/>
      <c r="B4" s="14" t="s">
        <v>87</v>
      </c>
      <c r="C4" s="13" t="s">
        <v>84</v>
      </c>
      <c r="D4" s="14">
        <v>100</v>
      </c>
      <c r="E4" s="14">
        <f ca="1">IF(TODAY()&gt;$E$2,DU4,100)</f>
        <v>100</v>
      </c>
      <c r="F4" s="14">
        <f ca="1">AO4</f>
        <v>100</v>
      </c>
      <c r="G4" s="14">
        <f ca="1">BZ4</f>
        <v>100</v>
      </c>
      <c r="H4" s="15">
        <f ca="1">CH4</f>
        <v>0</v>
      </c>
      <c r="I4" s="16">
        <f ca="1">MIN(100,IF(TODAY()&gt;$H$2,0.05*D4+0.05*E4+0.3*F4+0.3*G4+0.3*H4,IF(TODAY()&gt;$G$2,5/70*D4+5/70*E4+30/70*F4+30/70*G4,IF(TODAY()&gt;$D$2,5/40*D4+5/40*E4+30/40*F4,IF(TODAY()&gt;$F$2,5/35*E4+30/35*F4,100)))))</f>
        <v>100</v>
      </c>
      <c r="J4" s="17" t="str">
        <f ca="1">IF(I4&lt;60,"F",IF(I4&lt;70,"D",IF(I4&lt;80,"C",IF(I4&lt;90,"B","A"))))</f>
        <v>A</v>
      </c>
      <c r="K4" s="18" t="str">
        <f t="shared" ref="K4:K5" ca="1" si="9">IF(TODAY()&gt;K3,MAX(J4,CK4),J4)</f>
        <v>A</v>
      </c>
      <c r="L4" s="19">
        <f ca="1">IF(TODAY()&gt;L2,L3,0)</f>
        <v>0</v>
      </c>
      <c r="M4" s="19">
        <f t="shared" ref="M4:AN4" ca="1" si="10">IF(TODAY()&gt;M2,M3,0)</f>
        <v>0</v>
      </c>
      <c r="N4" s="19">
        <f t="shared" ca="1" si="10"/>
        <v>0</v>
      </c>
      <c r="O4" s="19">
        <f t="shared" ca="1" si="10"/>
        <v>0</v>
      </c>
      <c r="P4" s="19">
        <f t="shared" ca="1" si="10"/>
        <v>0</v>
      </c>
      <c r="Q4" s="19">
        <f t="shared" ca="1" si="10"/>
        <v>0</v>
      </c>
      <c r="R4" s="19">
        <f t="shared" ca="1" si="10"/>
        <v>0</v>
      </c>
      <c r="S4" s="19">
        <f t="shared" ca="1" si="10"/>
        <v>0</v>
      </c>
      <c r="T4" s="19">
        <f t="shared" ca="1" si="10"/>
        <v>0</v>
      </c>
      <c r="U4" s="19">
        <f t="shared" ca="1" si="10"/>
        <v>0</v>
      </c>
      <c r="V4" s="19">
        <f t="shared" ca="1" si="10"/>
        <v>0</v>
      </c>
      <c r="W4" s="19">
        <f t="shared" ca="1" si="10"/>
        <v>0</v>
      </c>
      <c r="X4" s="19">
        <f t="shared" ca="1" si="10"/>
        <v>0</v>
      </c>
      <c r="Y4" s="19">
        <f t="shared" ca="1" si="10"/>
        <v>0</v>
      </c>
      <c r="Z4" s="19">
        <f t="shared" ca="1" si="10"/>
        <v>0</v>
      </c>
      <c r="AA4" s="19">
        <f t="shared" ca="1" si="10"/>
        <v>0</v>
      </c>
      <c r="AB4" s="19">
        <f t="shared" ca="1" si="10"/>
        <v>0</v>
      </c>
      <c r="AC4" s="19">
        <f t="shared" ca="1" si="10"/>
        <v>0</v>
      </c>
      <c r="AD4" s="19">
        <f t="shared" ca="1" si="10"/>
        <v>0</v>
      </c>
      <c r="AE4" s="19">
        <f t="shared" ca="1" si="10"/>
        <v>0</v>
      </c>
      <c r="AF4" s="19">
        <f t="shared" ca="1" si="10"/>
        <v>0</v>
      </c>
      <c r="AG4" s="19">
        <f t="shared" ca="1" si="10"/>
        <v>0</v>
      </c>
      <c r="AH4" s="19">
        <f t="shared" ca="1" si="10"/>
        <v>0</v>
      </c>
      <c r="AI4" s="19">
        <f t="shared" ca="1" si="10"/>
        <v>0</v>
      </c>
      <c r="AJ4" s="19">
        <f t="shared" ca="1" si="10"/>
        <v>0</v>
      </c>
      <c r="AK4" s="19">
        <f t="shared" ca="1" si="10"/>
        <v>0</v>
      </c>
      <c r="AL4" s="19">
        <f t="shared" ca="1" si="10"/>
        <v>0</v>
      </c>
      <c r="AM4" s="19">
        <f t="shared" ca="1" si="10"/>
        <v>0</v>
      </c>
      <c r="AN4" s="19">
        <f t="shared" ca="1" si="10"/>
        <v>0</v>
      </c>
      <c r="AO4" s="16">
        <f ca="1">IF($L$4=0,100,MIN(100,SUM(L4:AN4)/SUM($L$4:$AN$4)*100))</f>
        <v>100</v>
      </c>
      <c r="AP4" s="16">
        <f t="shared" ca="1" si="2"/>
        <v>100</v>
      </c>
      <c r="AQ4" s="14" t="str">
        <f t="shared" si="3"/>
        <v>Student, Perfect</v>
      </c>
      <c r="AR4" s="14">
        <f ca="1">IF(TODAY()&gt;AR2,AR3,0)</f>
        <v>0</v>
      </c>
      <c r="AS4" s="14">
        <f ca="1">AR4</f>
        <v>0</v>
      </c>
      <c r="AT4" s="14">
        <f t="shared" ref="AT4:AT5" ca="1" si="11">IF($AR$4=0,0,AR4/$AR$4*100)</f>
        <v>0</v>
      </c>
      <c r="AU4" s="14">
        <f ca="1">IF(TODAY()&gt;AU2,AU3,0)</f>
        <v>0</v>
      </c>
      <c r="AV4" s="14">
        <f ca="1">AU4</f>
        <v>0</v>
      </c>
      <c r="AW4" s="14">
        <f t="shared" ref="AW4:AW5" ca="1" si="12">IF($AU$4=0,0,AU4/$AU$4*100)</f>
        <v>0</v>
      </c>
      <c r="AX4" s="14">
        <f ca="1">IF(TODAY()&gt;AX2,AX3,0)</f>
        <v>0</v>
      </c>
      <c r="AY4" s="14">
        <f ca="1">AX4</f>
        <v>0</v>
      </c>
      <c r="AZ4" s="14">
        <f t="shared" ref="AZ4:AZ5" ca="1" si="13">IF($AX$4=0,0,AX4/$AX$4*100)</f>
        <v>0</v>
      </c>
      <c r="BA4" s="14">
        <f ca="1">IF(TODAY()&gt;BA2,BA3,0)</f>
        <v>0</v>
      </c>
      <c r="BB4" s="14">
        <f ca="1">BA4</f>
        <v>0</v>
      </c>
      <c r="BC4" s="14">
        <f t="shared" ref="BC4:BC5" ca="1" si="14">IF($BA$4=0,0,BA4/$BA$4*100)</f>
        <v>0</v>
      </c>
      <c r="BD4" s="14">
        <f ca="1">IF(TODAY()&gt;BD2,BD3,0)</f>
        <v>0</v>
      </c>
      <c r="BE4" s="14">
        <f ca="1">BD4</f>
        <v>0</v>
      </c>
      <c r="BF4" s="14">
        <f t="shared" ref="BF4:BF5" ca="1" si="15">IF($BD$4=0,0,BD4/$BD$4*100)</f>
        <v>0</v>
      </c>
      <c r="BG4" s="14">
        <f ca="1">IF(TODAY()&gt;BG2,BG3,0)</f>
        <v>0</v>
      </c>
      <c r="BH4" s="14">
        <f ca="1">BG4</f>
        <v>0</v>
      </c>
      <c r="BI4" s="14">
        <f t="shared" ref="BI4:BI5" ca="1" si="16">IF($BG$4=0,0,BG4/$BG$4*100)</f>
        <v>0</v>
      </c>
      <c r="BJ4" s="14">
        <f ca="1">IF(TODAY()&gt;BJ2,BJ3,0)</f>
        <v>0</v>
      </c>
      <c r="BK4" s="14">
        <f ca="1">BJ4</f>
        <v>0</v>
      </c>
      <c r="BL4" s="14">
        <f t="shared" ref="BL4:BL5" ca="1" si="17">IF($BJ$4=0,0,BJ4/$BJ$4*100)</f>
        <v>0</v>
      </c>
      <c r="BM4" s="14">
        <f ca="1">IF(TODAY()&gt;BM2,BM3,0)</f>
        <v>0</v>
      </c>
      <c r="BN4" s="14">
        <f ca="1">BM4</f>
        <v>0</v>
      </c>
      <c r="BO4" s="14">
        <f t="shared" ref="BO4:BO5" ca="1" si="18">IF($BM$4=0,0,BM4/$BM$4*100)</f>
        <v>0</v>
      </c>
      <c r="BP4" s="14">
        <f ca="1">IF(TODAY()&gt;BP2,BP3,0)</f>
        <v>0</v>
      </c>
      <c r="BQ4" s="14">
        <f ca="1">BP4</f>
        <v>0</v>
      </c>
      <c r="BR4" s="14">
        <f t="shared" ca="1" si="4"/>
        <v>0</v>
      </c>
      <c r="BS4" s="14">
        <f ca="1">IF(TODAY()&gt;BS2,BS3,0)</f>
        <v>0</v>
      </c>
      <c r="BT4" s="14">
        <f ca="1">BS4</f>
        <v>0</v>
      </c>
      <c r="BU4" s="14">
        <f t="shared" ca="1" si="5"/>
        <v>0</v>
      </c>
      <c r="BV4" s="14">
        <f ca="1">IF(TODAY()&gt;BV2,BV3,0)</f>
        <v>0</v>
      </c>
      <c r="BW4" s="14">
        <f ca="1">BV4</f>
        <v>0</v>
      </c>
      <c r="BX4" s="14">
        <f t="shared" ca="1" si="6"/>
        <v>0</v>
      </c>
      <c r="BY4" s="14">
        <f ca="1">IF($AT$4=0,100,SUM(AT4,AW4,AZ4,BC4,BF4,BI4,BL4,BO4,BR4,BU4,BX4)/SUM(AT4,$AW$3,$AZ$3,$BC$3,$BF$3,$BI$3,$BL$3,$BO$3,$BR$3,$BU$3,$BX$3)*100)</f>
        <v>100</v>
      </c>
      <c r="BZ4" s="16">
        <f ca="1">IF($AR$4=0,100,SUM(AT4,AW4,AZ4,BC4,BF4,BI4,BL4,BO4,BR4,BU4,BX4)/SUM($AT$4,$AW$4,$AZ$4,$BC$4,$BF$4,$BI$4,$BL$4,$BO$4,$BR$4,$BU$4,$BX$4)*100)</f>
        <v>100</v>
      </c>
      <c r="CA4" s="16">
        <f ca="1">AP4</f>
        <v>100</v>
      </c>
      <c r="CB4" s="21">
        <f ca="1">IF(TODAY()&gt;$CB$2,$CB$3,0)</f>
        <v>0</v>
      </c>
      <c r="CC4" s="21">
        <f ca="1">IF(TODAY()&gt;CB2,CB4/CB3*100,0)</f>
        <v>0</v>
      </c>
      <c r="CD4" s="21" t="s">
        <v>86</v>
      </c>
      <c r="CE4" s="21">
        <f ca="1">IF(TODAY()&gt;$CE$2,CE3,0)</f>
        <v>0</v>
      </c>
      <c r="CF4" s="21">
        <f ca="1">IF(TODAY()&gt;CE2,CE4/CE3,0)</f>
        <v>0</v>
      </c>
      <c r="CG4" s="21" t="s">
        <v>86</v>
      </c>
      <c r="CH4" s="16">
        <f ca="1">MIN(100,IF($CB$4=0,0,SUM(CC4,CF4)/SUM($CC$4,$CF$4)*100))</f>
        <v>0</v>
      </c>
      <c r="CI4" s="16">
        <f ca="1">CA4</f>
        <v>100</v>
      </c>
      <c r="CJ4" s="16" t="str">
        <f t="shared" ref="CJ4:CJ5" ca="1" si="19">IF(CI4&lt;60,"F",IF(CI4&lt;70,"D",IF(CI4&lt;80,"C",IF(CI4&lt;90,"B","A"))))</f>
        <v>A</v>
      </c>
      <c r="CK4" s="16" t="s">
        <v>86</v>
      </c>
      <c r="CL4" s="14" t="str">
        <f t="shared" si="7"/>
        <v>Student, Perfect</v>
      </c>
      <c r="CM4" s="14">
        <v>0</v>
      </c>
      <c r="CN4" s="14">
        <f ca="1">IF(TODAY()&gt;=CN1,CN3,0)</f>
        <v>1</v>
      </c>
      <c r="CO4" s="14">
        <f t="shared" ref="CO4:DS4" ca="1" si="20">IF(TODAY()&gt;=CO1,CO3,0)</f>
        <v>0</v>
      </c>
      <c r="CP4" s="14">
        <f t="shared" ca="1" si="20"/>
        <v>0</v>
      </c>
      <c r="CQ4" s="14">
        <f t="shared" ca="1" si="20"/>
        <v>0</v>
      </c>
      <c r="CR4" s="14">
        <f t="shared" ca="1" si="20"/>
        <v>0</v>
      </c>
      <c r="CS4" s="14">
        <f t="shared" ca="1" si="20"/>
        <v>0</v>
      </c>
      <c r="CT4" s="14">
        <f t="shared" ca="1" si="20"/>
        <v>0</v>
      </c>
      <c r="CU4" s="14">
        <f t="shared" ca="1" si="20"/>
        <v>0</v>
      </c>
      <c r="CV4" s="14">
        <f t="shared" ca="1" si="20"/>
        <v>0</v>
      </c>
      <c r="CW4" s="14">
        <f t="shared" ca="1" si="20"/>
        <v>0</v>
      </c>
      <c r="CX4" s="14">
        <f t="shared" ca="1" si="20"/>
        <v>0</v>
      </c>
      <c r="CY4" s="14">
        <f t="shared" ca="1" si="20"/>
        <v>0</v>
      </c>
      <c r="CZ4" s="14">
        <f t="shared" ca="1" si="20"/>
        <v>0</v>
      </c>
      <c r="DA4" s="14">
        <f t="shared" ca="1" si="20"/>
        <v>0</v>
      </c>
      <c r="DB4" s="14">
        <f t="shared" ca="1" si="20"/>
        <v>0</v>
      </c>
      <c r="DC4" s="14">
        <f t="shared" ca="1" si="20"/>
        <v>0</v>
      </c>
      <c r="DD4" s="14">
        <f t="shared" ca="1" si="20"/>
        <v>0</v>
      </c>
      <c r="DE4" s="14">
        <f t="shared" ca="1" si="20"/>
        <v>0</v>
      </c>
      <c r="DF4" s="14">
        <f t="shared" ca="1" si="20"/>
        <v>0</v>
      </c>
      <c r="DG4" s="14">
        <f t="shared" ca="1" si="20"/>
        <v>0</v>
      </c>
      <c r="DH4" s="14">
        <f t="shared" ca="1" si="20"/>
        <v>0</v>
      </c>
      <c r="DI4" s="14">
        <f t="shared" ca="1" si="20"/>
        <v>0</v>
      </c>
      <c r="DJ4" s="14">
        <f t="shared" ca="1" si="20"/>
        <v>0</v>
      </c>
      <c r="DK4" s="14">
        <f t="shared" ca="1" si="20"/>
        <v>0</v>
      </c>
      <c r="DL4" s="14">
        <f t="shared" ca="1" si="20"/>
        <v>0</v>
      </c>
      <c r="DM4" s="14">
        <f t="shared" ca="1" si="20"/>
        <v>0</v>
      </c>
      <c r="DN4" s="14">
        <f t="shared" ca="1" si="20"/>
        <v>0</v>
      </c>
      <c r="DO4" s="14">
        <f t="shared" ca="1" si="20"/>
        <v>0</v>
      </c>
      <c r="DP4" s="14">
        <f t="shared" ca="1" si="20"/>
        <v>0</v>
      </c>
      <c r="DQ4" s="14">
        <f t="shared" ca="1" si="20"/>
        <v>0</v>
      </c>
      <c r="DR4" s="14">
        <f t="shared" ca="1" si="20"/>
        <v>0</v>
      </c>
      <c r="DS4" s="14">
        <f t="shared" ca="1" si="20"/>
        <v>0</v>
      </c>
      <c r="DT4" s="14">
        <f t="shared" ref="DT4:DT5" ca="1" si="21">SUM(CM4:DS4)</f>
        <v>1</v>
      </c>
      <c r="DU4" s="16">
        <f ca="1">IF($CN$4=0,100,DT4/$DT$4*100)</f>
        <v>100</v>
      </c>
      <c r="DV4" s="14" t="str">
        <f t="shared" si="8"/>
        <v>Student, Perfect</v>
      </c>
    </row>
    <row r="5" spans="1:126" s="20" customFormat="1" ht="18.75" x14ac:dyDescent="0.3">
      <c r="A5" s="13">
        <v>1</v>
      </c>
      <c r="B5" s="22" t="s">
        <v>89</v>
      </c>
      <c r="C5" s="13" t="s">
        <v>88</v>
      </c>
      <c r="D5" s="14">
        <v>100</v>
      </c>
      <c r="E5" s="14">
        <f t="shared" ref="E5" ca="1" si="22">IF(TODAY()&gt;$E$2,DU5,100)</f>
        <v>100</v>
      </c>
      <c r="F5" s="14">
        <f t="shared" ref="F5" ca="1" si="23">AO5</f>
        <v>100</v>
      </c>
      <c r="G5" s="14">
        <f t="shared" ref="G5" ca="1" si="24">BZ5</f>
        <v>100</v>
      </c>
      <c r="H5" s="15">
        <f t="shared" ref="H5" ca="1" si="25">CH5</f>
        <v>0</v>
      </c>
      <c r="I5" s="16">
        <f t="shared" ref="I5" ca="1" si="26">MIN(100,IF(TODAY()&gt;$H$2,0.05*D5+0.05*E5+0.3*F5+0.3*G5+0.3*H5,IF(TODAY()&gt;$G$2,5/70*D5+5/70*E5+30/70*F5+30/70*G5,IF(TODAY()&gt;$D$2,5/40*D5+5/40*E5+30/40*F5,IF(TODAY()&gt;$F$2,5/35*E5+30/35*F5,100)))))</f>
        <v>100</v>
      </c>
      <c r="J5" s="17" t="str">
        <f t="shared" ref="J5" ca="1" si="27">IF(I5&lt;60,"F",IF(I5&lt;70,"D",IF(I5&lt;80,"C",IF(I5&lt;90,"B","A"))))</f>
        <v>A</v>
      </c>
      <c r="K5" s="18" t="str">
        <f t="shared" ca="1" si="9"/>
        <v>A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9">
        <v>0</v>
      </c>
      <c r="AG5" s="19">
        <v>0</v>
      </c>
      <c r="AH5" s="19">
        <v>0</v>
      </c>
      <c r="AI5" s="19">
        <v>0</v>
      </c>
      <c r="AJ5" s="19">
        <v>0</v>
      </c>
      <c r="AK5" s="19">
        <v>0</v>
      </c>
      <c r="AL5" s="19">
        <v>0</v>
      </c>
      <c r="AM5" s="19">
        <v>0</v>
      </c>
      <c r="AN5" s="19">
        <v>0</v>
      </c>
      <c r="AO5" s="16">
        <f t="shared" ref="AO5" ca="1" si="28">IF($L$4=0,100,MIN(100,SUM(L5:AN5)/SUM($L$4:$AN$4)*100))</f>
        <v>100</v>
      </c>
      <c r="AP5" s="16">
        <f t="shared" ca="1" si="2"/>
        <v>100</v>
      </c>
      <c r="AQ5" s="14" t="str">
        <f t="shared" si="3"/>
        <v>Type Your Name, Here</v>
      </c>
      <c r="AR5" s="14">
        <v>0</v>
      </c>
      <c r="AS5" s="14"/>
      <c r="AT5" s="14">
        <f t="shared" ca="1" si="11"/>
        <v>0</v>
      </c>
      <c r="AU5" s="14">
        <v>0</v>
      </c>
      <c r="AV5" s="14"/>
      <c r="AW5" s="14">
        <f t="shared" ca="1" si="12"/>
        <v>0</v>
      </c>
      <c r="AX5" s="14">
        <v>0</v>
      </c>
      <c r="AY5" s="14"/>
      <c r="AZ5" s="14">
        <f t="shared" ca="1" si="13"/>
        <v>0</v>
      </c>
      <c r="BA5" s="14">
        <v>0</v>
      </c>
      <c r="BB5" s="14"/>
      <c r="BC5" s="14">
        <f t="shared" ca="1" si="14"/>
        <v>0</v>
      </c>
      <c r="BD5" s="14">
        <v>0</v>
      </c>
      <c r="BE5" s="14"/>
      <c r="BF5" s="14">
        <f t="shared" ca="1" si="15"/>
        <v>0</v>
      </c>
      <c r="BG5" s="14">
        <v>0</v>
      </c>
      <c r="BH5" s="14"/>
      <c r="BI5" s="14">
        <f t="shared" ca="1" si="16"/>
        <v>0</v>
      </c>
      <c r="BJ5" s="14">
        <v>0</v>
      </c>
      <c r="BK5" s="14"/>
      <c r="BL5" s="14">
        <f t="shared" ca="1" si="17"/>
        <v>0</v>
      </c>
      <c r="BM5" s="14">
        <v>0</v>
      </c>
      <c r="BN5" s="14"/>
      <c r="BO5" s="14">
        <f t="shared" ca="1" si="18"/>
        <v>0</v>
      </c>
      <c r="BP5" s="14">
        <v>0</v>
      </c>
      <c r="BQ5" s="14"/>
      <c r="BR5" s="14">
        <f t="shared" ca="1" si="4"/>
        <v>0</v>
      </c>
      <c r="BS5" s="14">
        <v>0</v>
      </c>
      <c r="BT5" s="14"/>
      <c r="BU5" s="14">
        <f t="shared" ca="1" si="5"/>
        <v>0</v>
      </c>
      <c r="BV5" s="14">
        <v>0</v>
      </c>
      <c r="BW5" s="14"/>
      <c r="BX5" s="14">
        <f t="shared" ca="1" si="6"/>
        <v>0</v>
      </c>
      <c r="BY5" s="14">
        <f t="shared" ref="BY5" ca="1" si="29">IF($AT$4=0,100,SUM(AT5,AW5,AZ5,BC5,BF5,BI5,BL5,BO5,BR5,BU5,BX5)/SUM(AT5,$AW$3,$AZ$3,$BC$3,$BF$3,$BI$3,$BL$3,$BO$3,$BR$3,$BU$3,$BX$3)*100)</f>
        <v>100</v>
      </c>
      <c r="BZ5" s="16">
        <f t="shared" ref="BZ5" ca="1" si="30">IF($AR$4=0,100,SUM(AT5,AW5,AZ5,BC5,BF5,BI5,BL5,BO5,BR5,BU5,BX5)/SUM($AT$4,$AW$4,$AZ$4,$BC$4,$BF$4,$BI$4,$BL$4,$BO$4,$BR$4,$BU$4,$BX$4)*100)</f>
        <v>100</v>
      </c>
      <c r="CA5" s="16">
        <f t="shared" ref="CA5" ca="1" si="31">AP5</f>
        <v>100</v>
      </c>
      <c r="CB5" s="14">
        <v>0</v>
      </c>
      <c r="CC5" s="14">
        <f t="shared" ref="CC5" si="32">CB5/$CB$3*100</f>
        <v>0</v>
      </c>
      <c r="CD5" s="21" t="s">
        <v>86</v>
      </c>
      <c r="CE5" s="14">
        <v>0</v>
      </c>
      <c r="CF5" s="14">
        <f t="shared" ref="CF5" si="33">CE5/$CE$3*100</f>
        <v>0</v>
      </c>
      <c r="CG5" s="21" t="s">
        <v>86</v>
      </c>
      <c r="CH5" s="16">
        <f t="shared" ref="CH5" ca="1" si="34">MIN(100,IF($CB$4=0,0,SUM(CC5,CF5)/SUM($CC$4,$CF$4)*100))</f>
        <v>0</v>
      </c>
      <c r="CI5" s="16">
        <f t="shared" ref="CI5" ca="1" si="35">CA5</f>
        <v>100</v>
      </c>
      <c r="CJ5" s="16" t="str">
        <f t="shared" ca="1" si="19"/>
        <v>A</v>
      </c>
      <c r="CK5" s="16" t="s">
        <v>86</v>
      </c>
      <c r="CL5" s="14" t="str">
        <f t="shared" si="7"/>
        <v>Type Your Name, Here</v>
      </c>
      <c r="CM5" s="14">
        <v>0</v>
      </c>
      <c r="CN5" s="14">
        <v>1</v>
      </c>
      <c r="CO5" s="14">
        <v>0</v>
      </c>
      <c r="CP5" s="14">
        <v>0</v>
      </c>
      <c r="CQ5" s="14">
        <v>0</v>
      </c>
      <c r="CR5" s="14">
        <v>0</v>
      </c>
      <c r="CS5" s="14">
        <v>0</v>
      </c>
      <c r="CT5" s="14">
        <v>0</v>
      </c>
      <c r="CU5" s="14">
        <v>0</v>
      </c>
      <c r="CV5" s="14">
        <v>0</v>
      </c>
      <c r="CW5" s="14">
        <v>0</v>
      </c>
      <c r="CX5" s="14">
        <v>0</v>
      </c>
      <c r="CY5" s="14">
        <v>0</v>
      </c>
      <c r="CZ5" s="14">
        <v>0</v>
      </c>
      <c r="DA5" s="14">
        <v>0</v>
      </c>
      <c r="DB5" s="14">
        <v>0</v>
      </c>
      <c r="DC5" s="14">
        <v>0</v>
      </c>
      <c r="DD5" s="14">
        <v>0</v>
      </c>
      <c r="DE5" s="14">
        <v>0</v>
      </c>
      <c r="DF5" s="14">
        <v>0</v>
      </c>
      <c r="DG5" s="14">
        <v>0</v>
      </c>
      <c r="DH5" s="14">
        <v>0</v>
      </c>
      <c r="DI5" s="14">
        <v>0</v>
      </c>
      <c r="DJ5" s="14">
        <v>0</v>
      </c>
      <c r="DK5" s="14">
        <v>0</v>
      </c>
      <c r="DL5" s="14">
        <v>0</v>
      </c>
      <c r="DM5" s="14">
        <v>0</v>
      </c>
      <c r="DN5" s="14">
        <v>0</v>
      </c>
      <c r="DO5" s="14">
        <v>0</v>
      </c>
      <c r="DP5" s="14">
        <v>0</v>
      </c>
      <c r="DQ5" s="14">
        <v>0</v>
      </c>
      <c r="DR5" s="14">
        <v>0</v>
      </c>
      <c r="DS5" s="14">
        <v>0</v>
      </c>
      <c r="DT5" s="14">
        <f t="shared" si="21"/>
        <v>1</v>
      </c>
      <c r="DU5" s="16">
        <f t="shared" ref="DU5" ca="1" si="36">IF($CN$4=0,100,DT5/$DT$4*100)</f>
        <v>100</v>
      </c>
      <c r="DV5" s="14" t="str">
        <f t="shared" si="8"/>
        <v>Type Your Name, Here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Mills</dc:creator>
  <cp:lastModifiedBy>Harry Mills</cp:lastModifiedBy>
  <dcterms:created xsi:type="dcterms:W3CDTF">2026-01-20T20:31:54Z</dcterms:created>
  <dcterms:modified xsi:type="dcterms:W3CDTF">2026-01-21T17:10:59Z</dcterms:modified>
</cp:coreProperties>
</file>