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spring-24-stuff\1340\grades\GRADE REPORTS\TEST-1\"/>
    </mc:Choice>
  </mc:AlternateContent>
  <xr:revisionPtr revIDLastSave="0" documentId="13_ncr:1_{522AA78E-9031-412E-9ABF-8EBA08066741}" xr6:coauthVersionLast="47" xr6:coauthVersionMax="47" xr10:uidLastSave="{00000000-0000-0000-0000-000000000000}"/>
  <bookViews>
    <workbookView xWindow="-120" yWindow="-120" windowWidth="29040" windowHeight="16440" xr2:uid="{D9BDC886-41CA-439E-A5FC-DFBF2F4859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S3" i="1" l="1"/>
  <c r="ET3" i="1" s="1"/>
  <c r="EP3" i="1"/>
  <c r="EN3" i="1"/>
  <c r="EQ3" i="1" s="1"/>
  <c r="EK3" i="1"/>
  <c r="EI3" i="1"/>
  <c r="EL3" i="1" s="1"/>
  <c r="EF3" i="1"/>
  <c r="ED3" i="1"/>
  <c r="EG3" i="1" s="1"/>
  <c r="DY3" i="1"/>
  <c r="DW3" i="1"/>
  <c r="DT3" i="1"/>
  <c r="DR3" i="1"/>
  <c r="DN3" i="1"/>
  <c r="DL3" i="1"/>
  <c r="DO3" i="1" s="1"/>
  <c r="DH3" i="1"/>
  <c r="DE3" i="1"/>
  <c r="EA3" i="1" s="1"/>
  <c r="DC3" i="1"/>
  <c r="CY3" i="1"/>
  <c r="CU3" i="1"/>
  <c r="CS3" i="1"/>
  <c r="CQ3" i="1"/>
  <c r="CO3" i="1"/>
  <c r="CM3" i="1"/>
  <c r="CK3" i="1"/>
  <c r="CI3" i="1"/>
  <c r="CG3" i="1"/>
  <c r="CE3" i="1"/>
  <c r="CC3" i="1"/>
  <c r="CA3" i="1"/>
  <c r="BY3" i="1"/>
  <c r="BW3" i="1"/>
  <c r="BU3" i="1"/>
  <c r="BS3" i="1"/>
  <c r="BQ3" i="1"/>
  <c r="BO3" i="1"/>
  <c r="BM3" i="1"/>
  <c r="BK3" i="1"/>
  <c r="BI3" i="1"/>
  <c r="BG3" i="1"/>
  <c r="BE3" i="1"/>
  <c r="BC3" i="1"/>
  <c r="BA3" i="1"/>
  <c r="AY3" i="1"/>
  <c r="AW3" i="1"/>
  <c r="AU3" i="1"/>
  <c r="AS3" i="1"/>
  <c r="AQ3" i="1"/>
  <c r="AO3" i="1"/>
  <c r="AM3" i="1"/>
  <c r="AK3" i="1"/>
  <c r="AI3" i="1"/>
  <c r="AG3" i="1"/>
  <c r="AE3" i="1"/>
  <c r="AC3" i="1"/>
  <c r="AA3" i="1"/>
  <c r="Y3" i="1"/>
  <c r="W3" i="1"/>
  <c r="S3" i="1"/>
  <c r="Q3" i="1"/>
  <c r="O3" i="1"/>
  <c r="M3" i="1"/>
  <c r="K3" i="1"/>
  <c r="I3" i="1"/>
  <c r="D3" i="1"/>
  <c r="A3" i="1"/>
  <c r="ET2" i="1"/>
  <c r="EQ2" i="1"/>
  <c r="EL2" i="1"/>
  <c r="EG2" i="1"/>
  <c r="EA2" i="1"/>
  <c r="DZ2" i="1"/>
  <c r="DU2" i="1"/>
  <c r="DL2" i="1"/>
  <c r="DO2" i="1" s="1"/>
  <c r="DI2" i="1"/>
  <c r="EW2" i="1" s="1"/>
  <c r="H2" i="1" s="1"/>
  <c r="AE2" i="1"/>
  <c r="AC2" i="1"/>
  <c r="AA2" i="1"/>
  <c r="Y2" i="1"/>
  <c r="W2" i="1"/>
  <c r="U2" i="1"/>
  <c r="S2" i="1"/>
  <c r="Q2" i="1"/>
  <c r="O2" i="1"/>
  <c r="M2" i="1"/>
  <c r="K2" i="1"/>
  <c r="I2" i="1"/>
  <c r="D2" i="1"/>
  <c r="DZ3" i="1" l="1"/>
  <c r="EB3" i="1" s="1"/>
  <c r="DU3" i="1"/>
  <c r="EB2" i="1"/>
  <c r="EU2" i="1" s="1"/>
  <c r="F2" i="1" s="1"/>
  <c r="CV3" i="1"/>
  <c r="EV3" i="1" s="1"/>
  <c r="G3" i="1" s="1"/>
  <c r="CV2" i="1"/>
  <c r="EV2" i="1" s="1"/>
  <c r="DI3" i="1"/>
  <c r="EW3" i="1" s="1"/>
  <c r="H3" i="1" s="1"/>
  <c r="EU3" i="1" l="1"/>
  <c r="F3" i="1" s="1"/>
  <c r="EY2" i="1"/>
  <c r="E2" i="1" s="1"/>
  <c r="G2" i="1"/>
  <c r="EY3" i="1" l="1"/>
  <c r="DP2" i="1"/>
  <c r="CZ2" i="1"/>
  <c r="DJ2" i="1"/>
  <c r="DP3" i="1"/>
  <c r="CZ3" i="1"/>
  <c r="DJ3" i="1"/>
  <c r="E3" i="1"/>
</calcChain>
</file>

<file path=xl/sharedStrings.xml><?xml version="1.0" encoding="utf-8"?>
<sst xmlns="http://schemas.openxmlformats.org/spreadsheetml/2006/main" count="173" uniqueCount="153">
  <si>
    <t>#</t>
  </si>
  <si>
    <t>Section</t>
  </si>
  <si>
    <t>Last, First from D2L</t>
  </si>
  <si>
    <t>CURRENT LETTER GRADE</t>
  </si>
  <si>
    <t>Overall Grade</t>
  </si>
  <si>
    <t>Test Average</t>
  </si>
  <si>
    <t>Homework Average</t>
  </si>
  <si>
    <t>Writing Projects</t>
  </si>
  <si>
    <t>E-Mail Settings</t>
  </si>
  <si>
    <t>1.1 Coordinate Plane</t>
  </si>
  <si>
    <t>1.1 %</t>
  </si>
  <si>
    <t>1.2 Graphs in Two Variables</t>
  </si>
  <si>
    <t>1.2 %</t>
  </si>
  <si>
    <t>1.3 Circles</t>
  </si>
  <si>
    <t>1.3 %</t>
  </si>
  <si>
    <t>1.4 Lines</t>
  </si>
  <si>
    <t>1.4 %</t>
  </si>
  <si>
    <t>1.5 Solving Quadratic Equations</t>
  </si>
  <si>
    <t>1.5 %</t>
  </si>
  <si>
    <t>1.6 Complex Numbers</t>
  </si>
  <si>
    <t>1.6 %</t>
  </si>
  <si>
    <t>1.7 Solving Other Types of Equations</t>
  </si>
  <si>
    <t>1.7 %</t>
  </si>
  <si>
    <t>1.8 Solving Inequalities</t>
  </si>
  <si>
    <t>1.8 %</t>
  </si>
  <si>
    <t>1.9 Absolute Value Equations and Iinequalities</t>
  </si>
  <si>
    <t>1.9 %</t>
  </si>
  <si>
    <t>1.10 Solving Equations Graphically</t>
  </si>
  <si>
    <t>1.10 %</t>
  </si>
  <si>
    <t>1.11 Modeling Variation</t>
  </si>
  <si>
    <t>1.11 %</t>
  </si>
  <si>
    <t>2.1 - Functions</t>
  </si>
  <si>
    <t>2.1%</t>
  </si>
  <si>
    <t>2.2 - Graphs of Functions</t>
  </si>
  <si>
    <t>2.2%</t>
  </si>
  <si>
    <t>2.3 - Getting Info from the Graph of an Equation</t>
  </si>
  <si>
    <t>2.3%</t>
  </si>
  <si>
    <t>2.4 - Average Rate of Change of a Functio</t>
  </si>
  <si>
    <t>2.4%</t>
  </si>
  <si>
    <t>2.5 - Linear Functions and Models</t>
  </si>
  <si>
    <t>2.5%</t>
  </si>
  <si>
    <t>2.6 - Transformations of Functions</t>
  </si>
  <si>
    <t>2.6%</t>
  </si>
  <si>
    <t>2.7 - Combining Functions</t>
  </si>
  <si>
    <t>2.7%</t>
  </si>
  <si>
    <t>2.8 - 1-to-1 Functions and their Inverses</t>
  </si>
  <si>
    <t>2.8 %</t>
  </si>
  <si>
    <t>3.1 - Quadratic Functions and Models</t>
  </si>
  <si>
    <t>3/1 %</t>
  </si>
  <si>
    <t>3.2 - Polynomial Functions and their Graphs</t>
  </si>
  <si>
    <t>3.2%</t>
  </si>
  <si>
    <t>3.3 - Dividing Polynomials</t>
  </si>
  <si>
    <t>3.3%</t>
  </si>
  <si>
    <t>3.4 - Real Zeros of Polynomials</t>
  </si>
  <si>
    <t>3.4%</t>
  </si>
  <si>
    <t>3.5 - Complex Zeros and the Fundamental Theorem</t>
  </si>
  <si>
    <t>3.5%</t>
  </si>
  <si>
    <t>3.6 - Rational Functions</t>
  </si>
  <si>
    <t>3.6%</t>
  </si>
  <si>
    <t>3.7 - Polynomial and Rational Inequalities</t>
  </si>
  <si>
    <t>3.7%</t>
  </si>
  <si>
    <t>4.1 - Exponential Fuctions</t>
  </si>
  <si>
    <t>4.1%</t>
  </si>
  <si>
    <t>4.2 - The Natural Exponential Function</t>
  </si>
  <si>
    <t>4.2%</t>
  </si>
  <si>
    <t>4.3 - Logarithmic Fuctions</t>
  </si>
  <si>
    <t>4.3%</t>
  </si>
  <si>
    <t>4.4 - Laws of Logarithms</t>
  </si>
  <si>
    <t>4.4%</t>
  </si>
  <si>
    <t>4.5 - Exponential and Logarithmic Equations</t>
  </si>
  <si>
    <t>4.5%</t>
  </si>
  <si>
    <t>4.6 - Modeling with Exponential Functions</t>
  </si>
  <si>
    <t>4.6%</t>
  </si>
  <si>
    <t>5.1 - Systems of Linear Equations in 2 Variables</t>
  </si>
  <si>
    <t>5.1%</t>
  </si>
  <si>
    <t>5.2 - Systems of Linear Eq'ns in Several Variables</t>
  </si>
  <si>
    <t>5.2%</t>
  </si>
  <si>
    <t>5.3 - Partial Fractions</t>
  </si>
  <si>
    <t>5.3%</t>
  </si>
  <si>
    <t>5.4 - Systems of Nonlinear Equations</t>
  </si>
  <si>
    <t>5.4%</t>
  </si>
  <si>
    <t>5.5 - Systems of Inequalities</t>
  </si>
  <si>
    <t>5.5%</t>
  </si>
  <si>
    <t>7.1 - Parabolas</t>
  </si>
  <si>
    <t>7.1%</t>
  </si>
  <si>
    <t>7.2 - Ellipses</t>
  </si>
  <si>
    <t>7.2%</t>
  </si>
  <si>
    <t>7.3 - Hyperbolas</t>
  </si>
  <si>
    <t>7.3%</t>
  </si>
  <si>
    <t>7.4 - Shifting Conic Sections (Optional)</t>
  </si>
  <si>
    <t>7.4%</t>
  </si>
  <si>
    <t>8.1 - Sequences and Sums (Optional)</t>
  </si>
  <si>
    <t>8.1%</t>
  </si>
  <si>
    <t>8.2 - Arithmetic Sequences (Optional)</t>
  </si>
  <si>
    <t>8.2%</t>
  </si>
  <si>
    <t>8.5 - The Binomial Theorem (Optional)</t>
  </si>
  <si>
    <t>8.5%</t>
  </si>
  <si>
    <t>9.1 - Permutations and Combinations (Optional)</t>
  </si>
  <si>
    <t>9.1%</t>
  </si>
  <si>
    <t>Homework Avg thru 1.8</t>
  </si>
  <si>
    <t>WP#0 %</t>
  </si>
  <si>
    <t>Writing Project #1</t>
  </si>
  <si>
    <t>WP#1 %</t>
  </si>
  <si>
    <t>Writing Project #2</t>
  </si>
  <si>
    <t>WP#2 %</t>
  </si>
  <si>
    <t>Writing Project #3</t>
  </si>
  <si>
    <t>WP#3 %</t>
  </si>
  <si>
    <t>Writing Project #4</t>
  </si>
  <si>
    <t>WP#4 %</t>
  </si>
  <si>
    <t>Test 1</t>
  </si>
  <si>
    <t>T1 %</t>
  </si>
  <si>
    <t>Test 1 - Bye-Bye Shot</t>
  </si>
  <si>
    <t>T1BB %</t>
  </si>
  <si>
    <t>Best of Test 1</t>
  </si>
  <si>
    <t>Test 2</t>
  </si>
  <si>
    <t>T2 %</t>
  </si>
  <si>
    <t>Test 2 Bye-Bye Shot</t>
  </si>
  <si>
    <t>T2BB %</t>
  </si>
  <si>
    <t>Best of Test 2</t>
  </si>
  <si>
    <t>Test 3</t>
  </si>
  <si>
    <t>T3 %</t>
  </si>
  <si>
    <t>Test 3 - Bye-Bye Shot</t>
  </si>
  <si>
    <t>T3BB %</t>
  </si>
  <si>
    <t>Best of Test 3</t>
  </si>
  <si>
    <t>Test 3 Take-Home</t>
  </si>
  <si>
    <t>Test 3 Combined</t>
  </si>
  <si>
    <t>Test 4 - Chapter 4</t>
  </si>
  <si>
    <t>Test 4%</t>
  </si>
  <si>
    <t>Test 4 - Bye-Bye Shot</t>
  </si>
  <si>
    <t>T4BB %</t>
  </si>
  <si>
    <t>Best of Test 4</t>
  </si>
  <si>
    <t>Test 5 - Chapter 5</t>
  </si>
  <si>
    <t>T5 %</t>
  </si>
  <si>
    <t>Test 5 - Bye-Bye Shot</t>
  </si>
  <si>
    <t>T5BB %</t>
  </si>
  <si>
    <t>Best of Test 5</t>
  </si>
  <si>
    <t>Test 6 - Chapters 7 - 9</t>
  </si>
  <si>
    <t>Te6%</t>
  </si>
  <si>
    <t>Test 6 - Bye-Bye Shot</t>
  </si>
  <si>
    <t>T6BB%</t>
  </si>
  <si>
    <t>Best of Test 6</t>
  </si>
  <si>
    <t>Final Test</t>
  </si>
  <si>
    <t>FT %</t>
  </si>
  <si>
    <t>Best of Final Test</t>
  </si>
  <si>
    <t>Previous</t>
  </si>
  <si>
    <t>Improved?</t>
  </si>
  <si>
    <t>Student, Perfect</t>
  </si>
  <si>
    <t>A</t>
  </si>
  <si>
    <t>If you turned in a late WP#1, your Writing Projects score is lower than it should be.</t>
  </si>
  <si>
    <t>I'll finish up those late projects and you can put in the grade in the appropriate cell.</t>
  </si>
  <si>
    <t>G81</t>
  </si>
  <si>
    <t>D</t>
  </si>
  <si>
    <t>Hanilook, Bettert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</si>
</sst>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1" xfId="0" applyNumberFormat="1" applyFont="1" applyBorder="1" applyAlignment="1">
      <alignment horizontal="center" textRotation="90"/>
    </xf>
    <xf numFmtId="49" fontId="1" fillId="2" borderId="1" xfId="0" applyNumberFormat="1" applyFont="1" applyFill="1" applyBorder="1" applyAlignment="1">
      <alignment horizontal="center" textRotation="90"/>
    </xf>
    <xf numFmtId="49" fontId="1" fillId="3" borderId="1" xfId="0" applyNumberFormat="1" applyFont="1" applyFill="1" applyBorder="1" applyAlignment="1">
      <alignment horizontal="center" textRotation="90"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 textRotation="90"/>
    </xf>
    <xf numFmtId="49" fontId="1" fillId="4" borderId="1" xfId="0" applyNumberFormat="1" applyFont="1" applyFill="1" applyBorder="1" applyAlignment="1">
      <alignment horizontal="center" textRotation="90"/>
    </xf>
    <xf numFmtId="49" fontId="1" fillId="5" borderId="1" xfId="0" applyNumberFormat="1" applyFont="1" applyFill="1" applyBorder="1" applyAlignment="1">
      <alignment horizontal="center" textRotation="90"/>
    </xf>
    <xf numFmtId="49" fontId="1" fillId="0" borderId="0" xfId="0" applyNumberFormat="1" applyFont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0" borderId="0" xfId="0" applyFont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3F7BF-E58E-4253-A094-C6B5DCC115A4}">
  <dimension ref="A1:FD7"/>
  <sheetViews>
    <sheetView tabSelected="1" topLeftCell="DB1" workbookViewId="0">
      <selection activeCell="DN3" sqref="DN3"/>
    </sheetView>
  </sheetViews>
  <sheetFormatPr defaultRowHeight="15" x14ac:dyDescent="0.25"/>
  <cols>
    <col min="2" max="2" width="6.28515625" customWidth="1"/>
    <col min="3" max="3" width="22.5703125" customWidth="1"/>
    <col min="4" max="9" width="5.42578125" customWidth="1"/>
    <col min="10" max="10" width="5.140625" customWidth="1"/>
    <col min="11" max="11" width="5.42578125" customWidth="1"/>
    <col min="12" max="12" width="5.140625" customWidth="1"/>
    <col min="13" max="13" width="5.42578125" customWidth="1"/>
    <col min="14" max="14" width="5.140625" customWidth="1"/>
    <col min="15" max="15" width="5.42578125" customWidth="1"/>
    <col min="16" max="16" width="5.140625" customWidth="1"/>
    <col min="17" max="17" width="7" customWidth="1"/>
    <col min="18" max="18" width="5.140625" customWidth="1"/>
    <col min="19" max="19" width="5.42578125" customWidth="1"/>
    <col min="20" max="20" width="5.140625" customWidth="1"/>
    <col min="21" max="21" width="5.42578125" customWidth="1"/>
    <col min="22" max="22" width="5.140625" customWidth="1"/>
    <col min="23" max="23" width="5.42578125" customWidth="1"/>
    <col min="24" max="24" width="5.140625" customWidth="1"/>
    <col min="25" max="25" width="5.42578125" customWidth="1"/>
    <col min="26" max="26" width="5.140625" customWidth="1"/>
    <col min="27" max="27" width="5.42578125" customWidth="1"/>
    <col min="28" max="28" width="5.140625" customWidth="1"/>
    <col min="29" max="29" width="5.42578125" customWidth="1"/>
    <col min="30" max="30" width="5.140625" customWidth="1"/>
    <col min="31" max="31" width="5.42578125" customWidth="1"/>
    <col min="32" max="32" width="6" customWidth="1"/>
    <col min="33" max="33" width="5.42578125" customWidth="1"/>
    <col min="34" max="34" width="6" customWidth="1"/>
    <col min="35" max="35" width="5.42578125" customWidth="1"/>
    <col min="36" max="36" width="6" customWidth="1"/>
    <col min="37" max="37" width="5.42578125" customWidth="1"/>
    <col min="38" max="38" width="6" customWidth="1"/>
    <col min="39" max="39" width="5.42578125" customWidth="1"/>
    <col min="40" max="40" width="6" customWidth="1"/>
    <col min="41" max="41" width="5.42578125" customWidth="1"/>
    <col min="42" max="42" width="6" customWidth="1"/>
    <col min="43" max="43" width="5.42578125" customWidth="1"/>
    <col min="44" max="44" width="6" customWidth="1"/>
    <col min="45" max="45" width="5.42578125" customWidth="1"/>
    <col min="46" max="46" width="6" customWidth="1"/>
    <col min="47" max="47" width="5.42578125" customWidth="1"/>
    <col min="48" max="48" width="6" customWidth="1"/>
    <col min="49" max="49" width="5.42578125" customWidth="1"/>
    <col min="50" max="50" width="6" customWidth="1"/>
    <col min="51" max="51" width="5.42578125" customWidth="1"/>
    <col min="52" max="52" width="6" customWidth="1"/>
    <col min="53" max="53" width="5.42578125" customWidth="1"/>
    <col min="54" max="54" width="6" customWidth="1"/>
    <col min="55" max="55" width="5.42578125" customWidth="1"/>
    <col min="56" max="56" width="6" customWidth="1"/>
    <col min="57" max="57" width="5.42578125" customWidth="1"/>
    <col min="58" max="58" width="6" customWidth="1"/>
    <col min="59" max="59" width="5.42578125" customWidth="1"/>
    <col min="60" max="60" width="6" customWidth="1"/>
    <col min="61" max="61" width="5.42578125" customWidth="1"/>
    <col min="62" max="62" width="6" customWidth="1"/>
    <col min="63" max="63" width="5.42578125" customWidth="1"/>
    <col min="64" max="64" width="6" customWidth="1"/>
    <col min="65" max="65" width="5.42578125" customWidth="1"/>
    <col min="66" max="66" width="6" customWidth="1"/>
    <col min="67" max="67" width="5.42578125" customWidth="1"/>
    <col min="68" max="68" width="6" customWidth="1"/>
    <col min="69" max="69" width="5.42578125" customWidth="1"/>
    <col min="70" max="70" width="6" customWidth="1"/>
    <col min="71" max="71" width="5.42578125" customWidth="1"/>
    <col min="72" max="72" width="6" customWidth="1"/>
    <col min="73" max="73" width="5.42578125" customWidth="1"/>
    <col min="74" max="74" width="6" customWidth="1"/>
    <col min="75" max="75" width="5.42578125" customWidth="1"/>
    <col min="76" max="76" width="6" customWidth="1"/>
    <col min="77" max="77" width="5.42578125" customWidth="1"/>
    <col min="78" max="78" width="6" customWidth="1"/>
    <col min="79" max="79" width="5.42578125" customWidth="1"/>
    <col min="80" max="80" width="6" customWidth="1"/>
    <col min="81" max="81" width="5.42578125" customWidth="1"/>
    <col min="82" max="82" width="6" customWidth="1"/>
    <col min="83" max="83" width="5.42578125" customWidth="1"/>
    <col min="84" max="84" width="6" customWidth="1"/>
    <col min="85" max="85" width="5.42578125" customWidth="1"/>
    <col min="86" max="86" width="6" customWidth="1"/>
    <col min="87" max="87" width="5.42578125" customWidth="1"/>
    <col min="88" max="88" width="6" customWidth="1"/>
    <col min="89" max="89" width="5.42578125" customWidth="1"/>
    <col min="90" max="90" width="6" customWidth="1"/>
    <col min="91" max="91" width="5.42578125" customWidth="1"/>
    <col min="92" max="92" width="6" customWidth="1"/>
    <col min="93" max="93" width="5.42578125" customWidth="1"/>
    <col min="94" max="94" width="6" customWidth="1"/>
    <col min="95" max="95" width="5.42578125" customWidth="1"/>
    <col min="96" max="96" width="6" customWidth="1"/>
    <col min="97" max="97" width="5.42578125" customWidth="1"/>
    <col min="98" max="98" width="6" customWidth="1"/>
    <col min="99" max="99" width="5.42578125" customWidth="1"/>
    <col min="100" max="101" width="6.28515625" customWidth="1"/>
    <col min="102" max="104" width="5.42578125" customWidth="1"/>
    <col min="105" max="105" width="30.28515625" customWidth="1"/>
    <col min="106" max="109" width="5.42578125" customWidth="1"/>
    <col min="110" max="110" width="30.28515625" customWidth="1"/>
    <col min="111" max="114" width="5.42578125" customWidth="1"/>
    <col min="115" max="115" width="5.140625" customWidth="1"/>
    <col min="116" max="116" width="5.42578125" customWidth="1"/>
    <col min="117" max="117" width="5.140625" customWidth="1"/>
    <col min="118" max="120" width="5.42578125" customWidth="1"/>
    <col min="121" max="121" width="5" customWidth="1"/>
    <col min="122" max="122" width="5.42578125" customWidth="1"/>
    <col min="123" max="123" width="6" customWidth="1"/>
    <col min="124" max="125" width="5.42578125" customWidth="1"/>
    <col min="126" max="126" width="5" customWidth="1"/>
    <col min="127" max="127" width="5.42578125" customWidth="1"/>
    <col min="128" max="128" width="6" customWidth="1"/>
    <col min="129" max="132" width="5.42578125" customWidth="1"/>
    <col min="133" max="133" width="6" customWidth="1"/>
    <col min="134" max="134" width="5.42578125" customWidth="1"/>
    <col min="135" max="135" width="6" customWidth="1"/>
    <col min="136" max="137" width="5.42578125" customWidth="1"/>
    <col min="138" max="138" width="6" customWidth="1"/>
    <col min="139" max="139" width="5.42578125" customWidth="1"/>
    <col min="140" max="140" width="6" customWidth="1"/>
    <col min="141" max="142" width="5.42578125" customWidth="1"/>
    <col min="143" max="143" width="6" customWidth="1"/>
    <col min="144" max="144" width="5.42578125" customWidth="1"/>
    <col min="145" max="145" width="6" customWidth="1"/>
    <col min="146" max="147" width="5.42578125" customWidth="1"/>
    <col min="148" max="148" width="6" customWidth="1"/>
    <col min="149" max="151" width="5.42578125" customWidth="1"/>
    <col min="152" max="152" width="5.5703125" customWidth="1"/>
    <col min="153" max="159" width="5.42578125" customWidth="1"/>
    <col min="160" max="160" width="21.28515625" customWidth="1"/>
    <col min="161" max="161" width="22.85546875" customWidth="1"/>
    <col min="162" max="164" width="4.85546875" customWidth="1"/>
    <col min="165" max="166" width="5.42578125" customWidth="1"/>
  </cols>
  <sheetData>
    <row r="1" spans="1:160" s="8" customFormat="1" ht="150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1" t="s">
        <v>10</v>
      </c>
      <c r="L1" s="4" t="s">
        <v>11</v>
      </c>
      <c r="M1" s="1" t="s">
        <v>12</v>
      </c>
      <c r="N1" s="4" t="s">
        <v>13</v>
      </c>
      <c r="O1" s="1" t="s">
        <v>14</v>
      </c>
      <c r="P1" s="4" t="s">
        <v>15</v>
      </c>
      <c r="Q1" s="1" t="s">
        <v>16</v>
      </c>
      <c r="R1" s="4" t="s">
        <v>17</v>
      </c>
      <c r="S1" s="1" t="s">
        <v>18</v>
      </c>
      <c r="T1" s="4" t="s">
        <v>19</v>
      </c>
      <c r="U1" s="1" t="s">
        <v>20</v>
      </c>
      <c r="V1" s="4" t="s">
        <v>21</v>
      </c>
      <c r="W1" s="1" t="s">
        <v>22</v>
      </c>
      <c r="X1" s="4" t="s">
        <v>23</v>
      </c>
      <c r="Y1" s="1" t="s">
        <v>24</v>
      </c>
      <c r="Z1" s="4" t="s">
        <v>25</v>
      </c>
      <c r="AA1" s="1" t="s">
        <v>26</v>
      </c>
      <c r="AB1" s="4" t="s">
        <v>27</v>
      </c>
      <c r="AC1" s="1" t="s">
        <v>28</v>
      </c>
      <c r="AD1" s="4" t="s">
        <v>29</v>
      </c>
      <c r="AE1" s="1" t="s">
        <v>30</v>
      </c>
      <c r="AF1" s="5" t="s">
        <v>31</v>
      </c>
      <c r="AG1" s="1" t="s">
        <v>32</v>
      </c>
      <c r="AH1" s="5" t="s">
        <v>33</v>
      </c>
      <c r="AI1" s="1" t="s">
        <v>34</v>
      </c>
      <c r="AJ1" s="5" t="s">
        <v>35</v>
      </c>
      <c r="AK1" s="1" t="s">
        <v>36</v>
      </c>
      <c r="AL1" s="5" t="s">
        <v>37</v>
      </c>
      <c r="AM1" s="1" t="s">
        <v>38</v>
      </c>
      <c r="AN1" s="5" t="s">
        <v>39</v>
      </c>
      <c r="AO1" s="1" t="s">
        <v>40</v>
      </c>
      <c r="AP1" s="5" t="s">
        <v>41</v>
      </c>
      <c r="AQ1" s="1" t="s">
        <v>42</v>
      </c>
      <c r="AR1" s="5" t="s">
        <v>43</v>
      </c>
      <c r="AS1" s="1" t="s">
        <v>44</v>
      </c>
      <c r="AT1" s="5" t="s">
        <v>45</v>
      </c>
      <c r="AU1" s="1" t="s">
        <v>46</v>
      </c>
      <c r="AV1" s="5" t="s">
        <v>47</v>
      </c>
      <c r="AW1" s="1" t="s">
        <v>48</v>
      </c>
      <c r="AX1" s="5" t="s">
        <v>49</v>
      </c>
      <c r="AY1" s="1" t="s">
        <v>50</v>
      </c>
      <c r="AZ1" s="5" t="s">
        <v>51</v>
      </c>
      <c r="BA1" s="1" t="s">
        <v>52</v>
      </c>
      <c r="BB1" s="5" t="s">
        <v>53</v>
      </c>
      <c r="BC1" s="1" t="s">
        <v>54</v>
      </c>
      <c r="BD1" s="5" t="s">
        <v>55</v>
      </c>
      <c r="BE1" s="1" t="s">
        <v>56</v>
      </c>
      <c r="BF1" s="5" t="s">
        <v>57</v>
      </c>
      <c r="BG1" s="1" t="s">
        <v>58</v>
      </c>
      <c r="BH1" s="5" t="s">
        <v>59</v>
      </c>
      <c r="BI1" s="1" t="s">
        <v>60</v>
      </c>
      <c r="BJ1" s="5" t="s">
        <v>61</v>
      </c>
      <c r="BK1" s="1" t="s">
        <v>62</v>
      </c>
      <c r="BL1" s="5" t="s">
        <v>63</v>
      </c>
      <c r="BM1" s="1" t="s">
        <v>64</v>
      </c>
      <c r="BN1" s="5" t="s">
        <v>65</v>
      </c>
      <c r="BO1" s="1" t="s">
        <v>66</v>
      </c>
      <c r="BP1" s="5" t="s">
        <v>67</v>
      </c>
      <c r="BQ1" s="1" t="s">
        <v>68</v>
      </c>
      <c r="BR1" s="5" t="s">
        <v>69</v>
      </c>
      <c r="BS1" s="1" t="s">
        <v>70</v>
      </c>
      <c r="BT1" s="5" t="s">
        <v>71</v>
      </c>
      <c r="BU1" s="1" t="s">
        <v>72</v>
      </c>
      <c r="BV1" s="5" t="s">
        <v>73</v>
      </c>
      <c r="BW1" s="1" t="s">
        <v>74</v>
      </c>
      <c r="BX1" s="5" t="s">
        <v>75</v>
      </c>
      <c r="BY1" s="1" t="s">
        <v>76</v>
      </c>
      <c r="BZ1" s="5" t="s">
        <v>77</v>
      </c>
      <c r="CA1" s="1" t="s">
        <v>78</v>
      </c>
      <c r="CB1" s="5" t="s">
        <v>79</v>
      </c>
      <c r="CC1" s="1" t="s">
        <v>80</v>
      </c>
      <c r="CD1" s="5" t="s">
        <v>81</v>
      </c>
      <c r="CE1" s="1" t="s">
        <v>82</v>
      </c>
      <c r="CF1" s="5" t="s">
        <v>83</v>
      </c>
      <c r="CG1" s="1" t="s">
        <v>84</v>
      </c>
      <c r="CH1" s="5" t="s">
        <v>85</v>
      </c>
      <c r="CI1" s="1" t="s">
        <v>86</v>
      </c>
      <c r="CJ1" s="5" t="s">
        <v>87</v>
      </c>
      <c r="CK1" s="1" t="s">
        <v>88</v>
      </c>
      <c r="CL1" s="5" t="s">
        <v>89</v>
      </c>
      <c r="CM1" s="1" t="s">
        <v>90</v>
      </c>
      <c r="CN1" s="5" t="s">
        <v>91</v>
      </c>
      <c r="CO1" s="1" t="s">
        <v>92</v>
      </c>
      <c r="CP1" s="5" t="s">
        <v>93</v>
      </c>
      <c r="CQ1" s="1" t="s">
        <v>94</v>
      </c>
      <c r="CR1" s="5" t="s">
        <v>95</v>
      </c>
      <c r="CS1" s="1" t="s">
        <v>96</v>
      </c>
      <c r="CT1" s="5" t="s">
        <v>97</v>
      </c>
      <c r="CU1" s="1" t="s">
        <v>98</v>
      </c>
      <c r="CV1" s="3" t="s">
        <v>99</v>
      </c>
      <c r="CW1" s="1" t="s">
        <v>100</v>
      </c>
      <c r="CX1" s="1" t="s">
        <v>101</v>
      </c>
      <c r="CY1" s="1" t="s">
        <v>102</v>
      </c>
      <c r="CZ1" s="2" t="s">
        <v>4</v>
      </c>
      <c r="DA1" s="1" t="s">
        <v>2</v>
      </c>
      <c r="DB1" s="1" t="s">
        <v>103</v>
      </c>
      <c r="DC1" s="1" t="s">
        <v>104</v>
      </c>
      <c r="DD1" s="1" t="s">
        <v>105</v>
      </c>
      <c r="DE1" s="1" t="s">
        <v>106</v>
      </c>
      <c r="DF1" s="1" t="s">
        <v>2</v>
      </c>
      <c r="DG1" s="1" t="s">
        <v>107</v>
      </c>
      <c r="DH1" s="1" t="s">
        <v>108</v>
      </c>
      <c r="DI1" s="6" t="s">
        <v>7</v>
      </c>
      <c r="DJ1" s="2" t="s">
        <v>4</v>
      </c>
      <c r="DK1" s="4" t="s">
        <v>109</v>
      </c>
      <c r="DL1" s="1" t="s">
        <v>110</v>
      </c>
      <c r="DM1" s="4" t="s">
        <v>111</v>
      </c>
      <c r="DN1" s="1" t="s">
        <v>112</v>
      </c>
      <c r="DO1" s="7" t="s">
        <v>113</v>
      </c>
      <c r="DP1" s="2" t="s">
        <v>4</v>
      </c>
      <c r="DQ1" s="5" t="s">
        <v>114</v>
      </c>
      <c r="DR1" s="1" t="s">
        <v>115</v>
      </c>
      <c r="DS1" s="5" t="s">
        <v>116</v>
      </c>
      <c r="DT1" s="1" t="s">
        <v>117</v>
      </c>
      <c r="DU1" s="7" t="s">
        <v>118</v>
      </c>
      <c r="DV1" s="5" t="s">
        <v>119</v>
      </c>
      <c r="DW1" s="1" t="s">
        <v>120</v>
      </c>
      <c r="DX1" s="5" t="s">
        <v>121</v>
      </c>
      <c r="DY1" s="1" t="s">
        <v>122</v>
      </c>
      <c r="DZ1" s="7" t="s">
        <v>123</v>
      </c>
      <c r="EA1" s="1" t="s">
        <v>124</v>
      </c>
      <c r="EB1" s="7" t="s">
        <v>125</v>
      </c>
      <c r="EC1" s="5" t="s">
        <v>126</v>
      </c>
      <c r="ED1" s="1" t="s">
        <v>127</v>
      </c>
      <c r="EE1" s="5" t="s">
        <v>128</v>
      </c>
      <c r="EF1" s="1" t="s">
        <v>129</v>
      </c>
      <c r="EG1" s="7" t="s">
        <v>130</v>
      </c>
      <c r="EH1" s="5" t="s">
        <v>131</v>
      </c>
      <c r="EI1" s="1" t="s">
        <v>132</v>
      </c>
      <c r="EJ1" s="5" t="s">
        <v>133</v>
      </c>
      <c r="EK1" s="1" t="s">
        <v>134</v>
      </c>
      <c r="EL1" s="7" t="s">
        <v>135</v>
      </c>
      <c r="EM1" s="5" t="s">
        <v>136</v>
      </c>
      <c r="EN1" s="1" t="s">
        <v>137</v>
      </c>
      <c r="EO1" s="5" t="s">
        <v>138</v>
      </c>
      <c r="EP1" s="1" t="s">
        <v>139</v>
      </c>
      <c r="EQ1" s="7" t="s">
        <v>140</v>
      </c>
      <c r="ER1" s="5" t="s">
        <v>141</v>
      </c>
      <c r="ES1" s="1" t="s">
        <v>142</v>
      </c>
      <c r="ET1" s="7" t="s">
        <v>143</v>
      </c>
      <c r="EU1" s="3" t="s">
        <v>5</v>
      </c>
      <c r="EV1" s="3" t="s">
        <v>6</v>
      </c>
      <c r="EW1" s="3" t="s">
        <v>7</v>
      </c>
      <c r="EX1" s="3" t="s">
        <v>8</v>
      </c>
      <c r="EY1" s="2" t="s">
        <v>4</v>
      </c>
      <c r="EZ1" s="1" t="s">
        <v>3</v>
      </c>
      <c r="FA1" s="1" t="s">
        <v>144</v>
      </c>
      <c r="FB1" s="1" t="s">
        <v>144</v>
      </c>
      <c r="FC1" s="1" t="s">
        <v>145</v>
      </c>
      <c r="FD1" s="1" t="s">
        <v>2</v>
      </c>
    </row>
    <row r="2" spans="1:160" s="15" customFormat="1" ht="18.75" customHeight="1" x14ac:dyDescent="0.3">
      <c r="A2" s="9"/>
      <c r="B2" s="10"/>
      <c r="C2" s="10" t="s">
        <v>146</v>
      </c>
      <c r="D2" s="9" t="str">
        <f t="shared" ref="D2:D3" si="0">EZ2</f>
        <v>A</v>
      </c>
      <c r="E2" s="11">
        <f>EY2</f>
        <v>100</v>
      </c>
      <c r="F2" s="9">
        <f>EU2</f>
        <v>100</v>
      </c>
      <c r="G2" s="9">
        <f t="shared" ref="G2:I3" si="1">EV2</f>
        <v>100</v>
      </c>
      <c r="H2" s="9">
        <f t="shared" si="1"/>
        <v>100</v>
      </c>
      <c r="I2" s="9">
        <f t="shared" si="1"/>
        <v>100</v>
      </c>
      <c r="J2" s="10">
        <v>66</v>
      </c>
      <c r="K2" s="10">
        <f t="shared" ref="K2:K3" si="2">J2/$J$2*100</f>
        <v>100</v>
      </c>
      <c r="L2" s="10">
        <v>121</v>
      </c>
      <c r="M2" s="10">
        <f t="shared" ref="M2:M3" si="3">L2/$L$2*100</f>
        <v>100</v>
      </c>
      <c r="N2" s="10">
        <v>48</v>
      </c>
      <c r="O2" s="10">
        <f t="shared" ref="O2:O3" si="4">N2/$N$2*100</f>
        <v>100</v>
      </c>
      <c r="P2" s="10">
        <v>109</v>
      </c>
      <c r="Q2" s="10">
        <f t="shared" ref="Q2:Q3" si="5">P2/$P$2*100</f>
        <v>100</v>
      </c>
      <c r="R2" s="10">
        <v>45</v>
      </c>
      <c r="S2" s="10">
        <f t="shared" ref="S2:S3" si="6">R2/$R$2*100</f>
        <v>100</v>
      </c>
      <c r="T2" s="10">
        <v>82</v>
      </c>
      <c r="U2" s="10">
        <f t="shared" ref="U2" si="7">T2/$T$2*100</f>
        <v>100</v>
      </c>
      <c r="V2" s="10">
        <v>24</v>
      </c>
      <c r="W2" s="10">
        <f t="shared" ref="W2:W3" si="8">V2/$V$2*100</f>
        <v>100</v>
      </c>
      <c r="X2" s="10">
        <v>79</v>
      </c>
      <c r="Y2" s="10">
        <f t="shared" ref="Y2:Y3" si="9">X2/$X$2*100</f>
        <v>100</v>
      </c>
      <c r="Z2" s="10">
        <v>18</v>
      </c>
      <c r="AA2" s="10">
        <f t="shared" ref="AA2:AA3" si="10">Z2/$Z$2*100</f>
        <v>100</v>
      </c>
      <c r="AB2" s="10">
        <v>36</v>
      </c>
      <c r="AC2" s="10">
        <f t="shared" ref="AC2:AC3" si="11">AB2/$AB$2*100</f>
        <v>100</v>
      </c>
      <c r="AD2" s="10">
        <v>24</v>
      </c>
      <c r="AE2" s="10">
        <f t="shared" ref="AE2:AE3" si="12">AD2/$AD$2*100</f>
        <v>100</v>
      </c>
      <c r="AF2" s="10">
        <v>77</v>
      </c>
      <c r="AG2" s="10">
        <v>0</v>
      </c>
      <c r="AH2" s="10">
        <v>174</v>
      </c>
      <c r="AI2" s="10">
        <v>0</v>
      </c>
      <c r="AJ2" s="10">
        <v>132</v>
      </c>
      <c r="AK2" s="10">
        <v>0</v>
      </c>
      <c r="AL2" s="10">
        <v>40</v>
      </c>
      <c r="AM2" s="10">
        <v>0</v>
      </c>
      <c r="AN2" s="10">
        <v>42</v>
      </c>
      <c r="AO2" s="10">
        <v>0</v>
      </c>
      <c r="AP2" s="10">
        <v>129</v>
      </c>
      <c r="AQ2" s="10">
        <v>0</v>
      </c>
      <c r="AR2" s="10">
        <v>110</v>
      </c>
      <c r="AS2" s="10">
        <v>0</v>
      </c>
      <c r="AT2" s="10">
        <v>44</v>
      </c>
      <c r="AU2" s="10">
        <v>0</v>
      </c>
      <c r="AV2" s="10">
        <v>97</v>
      </c>
      <c r="AW2" s="10">
        <v>0</v>
      </c>
      <c r="AX2" s="10">
        <v>98</v>
      </c>
      <c r="AY2" s="10">
        <v>0</v>
      </c>
      <c r="AZ2" s="10">
        <v>35</v>
      </c>
      <c r="BA2" s="10">
        <v>0</v>
      </c>
      <c r="BB2" s="10">
        <v>70</v>
      </c>
      <c r="BC2" s="10">
        <v>0</v>
      </c>
      <c r="BD2" s="10">
        <v>70</v>
      </c>
      <c r="BE2" s="10">
        <v>0</v>
      </c>
      <c r="BF2" s="10">
        <v>141</v>
      </c>
      <c r="BG2" s="10">
        <v>0</v>
      </c>
      <c r="BH2" s="10">
        <v>71</v>
      </c>
      <c r="BI2" s="10">
        <v>0</v>
      </c>
      <c r="BJ2" s="10">
        <v>116</v>
      </c>
      <c r="BK2" s="10">
        <v>0</v>
      </c>
      <c r="BL2" s="10">
        <v>74</v>
      </c>
      <c r="BM2" s="10">
        <v>0</v>
      </c>
      <c r="BN2" s="10">
        <v>161</v>
      </c>
      <c r="BO2" s="10">
        <v>0</v>
      </c>
      <c r="BP2" s="10">
        <v>49</v>
      </c>
      <c r="BQ2" s="10">
        <v>0</v>
      </c>
      <c r="BR2" s="10">
        <v>58</v>
      </c>
      <c r="BS2" s="10">
        <v>0</v>
      </c>
      <c r="BT2" s="10">
        <v>24</v>
      </c>
      <c r="BU2" s="10">
        <v>0</v>
      </c>
      <c r="BV2" s="10">
        <v>46</v>
      </c>
      <c r="BW2" s="10">
        <v>0</v>
      </c>
      <c r="BX2" s="10">
        <v>26</v>
      </c>
      <c r="BY2" s="10">
        <v>0</v>
      </c>
      <c r="BZ2" s="10">
        <v>19</v>
      </c>
      <c r="CA2" s="10">
        <v>0</v>
      </c>
      <c r="CB2" s="10">
        <v>26</v>
      </c>
      <c r="CC2" s="10">
        <v>0</v>
      </c>
      <c r="CD2" s="10">
        <v>59</v>
      </c>
      <c r="CE2" s="10">
        <v>0</v>
      </c>
      <c r="CF2" s="10">
        <v>54</v>
      </c>
      <c r="CG2" s="10">
        <v>0</v>
      </c>
      <c r="CH2" s="10">
        <v>83</v>
      </c>
      <c r="CI2" s="10">
        <v>0</v>
      </c>
      <c r="CJ2" s="10">
        <v>61</v>
      </c>
      <c r="CK2" s="10">
        <v>0</v>
      </c>
      <c r="CL2" s="10">
        <v>115</v>
      </c>
      <c r="CM2" s="10">
        <v>0</v>
      </c>
      <c r="CN2" s="10">
        <v>134</v>
      </c>
      <c r="CO2" s="10">
        <v>0</v>
      </c>
      <c r="CP2" s="10">
        <v>56</v>
      </c>
      <c r="CQ2" s="10">
        <v>0</v>
      </c>
      <c r="CR2" s="10">
        <v>39</v>
      </c>
      <c r="CS2" s="10">
        <v>0</v>
      </c>
      <c r="CT2" s="10">
        <v>32</v>
      </c>
      <c r="CU2" s="10">
        <v>0</v>
      </c>
      <c r="CV2" s="12">
        <f>MIN(SUM(K2,M2,O2,Q2,S2,U2,W2,Y2,AA2,AC2,AE2,AG2,AI2,AK2,AM2,AO2,AQ2,AS2,AU2,AW2,AY2,BA2,BC2,BE2,BG2,BI2,BK2,BM2,BO2,BQ2,BS2,BU2,BW2,BY2,CA2,CC2,CE2,CG2,CI2,CK2,CM2,CO2,CQ2,CS2,CU2)/SUM($K$2,$M$2,$O$2,$Q$2,$S$2,$U$2,$W$2,$Y$2,$AA$2,$AC$2,$AE$2,$AG$2,$AI$2,$AK$2,$AM$2,$AO$2,$AQ$2,$AS$2,$AU$2,$AW$2,$AY$2,$BA$2,$BC$2,$BE$2,$BG$2,$BI$2,$BK$2,$BM$2,$BO$2,$BQ$2,$BS$2,$BU$2,$BW$2,$BY$2,$CA$2,$CC$2,$CE$2,$CG$2,$CI$2,$CK$2,$CM$2,$CO$2,$CQ$2,$CS$2,$CU$2)*100,100)</f>
        <v>100</v>
      </c>
      <c r="CW2" s="10">
        <v>100</v>
      </c>
      <c r="CX2" s="10">
        <v>50</v>
      </c>
      <c r="CY2" s="10">
        <v>100</v>
      </c>
      <c r="CZ2" s="11">
        <f>$EY$2</f>
        <v>100</v>
      </c>
      <c r="DA2" s="10" t="s">
        <v>146</v>
      </c>
      <c r="DB2" s="10">
        <v>50</v>
      </c>
      <c r="DC2" s="10">
        <v>0</v>
      </c>
      <c r="DD2" s="10">
        <v>30</v>
      </c>
      <c r="DE2" s="10">
        <v>0</v>
      </c>
      <c r="DF2" s="10" t="s">
        <v>146</v>
      </c>
      <c r="DG2" s="10">
        <v>70</v>
      </c>
      <c r="DH2" s="10">
        <v>0</v>
      </c>
      <c r="DI2" s="13">
        <f t="shared" ref="DI2:DI3" si="13">SUM(CW2,CY2,DC2,DE2,DH2)/SUM($CW$2,$CY$2,$DC$2,$DE$2,$DH$2)*100</f>
        <v>100</v>
      </c>
      <c r="DJ2" s="11">
        <f>$EY$2</f>
        <v>100</v>
      </c>
      <c r="DK2" s="10">
        <v>55</v>
      </c>
      <c r="DL2" s="10">
        <f t="shared" ref="DL2:DL3" si="14">DK2/$DK$2*100</f>
        <v>100</v>
      </c>
      <c r="DM2" s="10">
        <v>55</v>
      </c>
      <c r="DN2" s="10">
        <v>100</v>
      </c>
      <c r="DO2" s="14">
        <f t="shared" ref="DO2:DO3" si="15">MAX(DL2,DN2)</f>
        <v>100</v>
      </c>
      <c r="DP2" s="11">
        <f>EY2</f>
        <v>100</v>
      </c>
      <c r="DQ2" s="10">
        <v>91</v>
      </c>
      <c r="DR2" s="10">
        <v>100</v>
      </c>
      <c r="DS2" s="10">
        <v>91</v>
      </c>
      <c r="DT2" s="10">
        <v>0</v>
      </c>
      <c r="DU2" s="14">
        <f t="shared" ref="DU2:DU3" si="16">MAX(DR2,DT2)</f>
        <v>100</v>
      </c>
      <c r="DV2" s="10">
        <v>132</v>
      </c>
      <c r="DW2" s="10">
        <v>100</v>
      </c>
      <c r="DX2" s="10">
        <v>132</v>
      </c>
      <c r="DY2" s="10">
        <v>0</v>
      </c>
      <c r="DZ2" s="14">
        <f>MAX(DW2,DY2)</f>
        <v>100</v>
      </c>
      <c r="EA2" s="10">
        <f t="shared" ref="EA2:EA3" si="17">DE2</f>
        <v>0</v>
      </c>
      <c r="EB2" s="14">
        <f t="shared" ref="EB2:EB3" si="18">0.7*DZ2+0.3*EA2</f>
        <v>70</v>
      </c>
      <c r="EC2" s="10">
        <v>60</v>
      </c>
      <c r="ED2" s="10">
        <v>0</v>
      </c>
      <c r="EE2" s="10">
        <v>60</v>
      </c>
      <c r="EF2" s="10">
        <v>0</v>
      </c>
      <c r="EG2" s="14">
        <f t="shared" ref="EG2:EG3" si="19">MAX(ED2,EF2)</f>
        <v>0</v>
      </c>
      <c r="EH2" s="10">
        <v>39</v>
      </c>
      <c r="EI2" s="10">
        <v>0</v>
      </c>
      <c r="EJ2" s="10">
        <v>39</v>
      </c>
      <c r="EK2" s="10">
        <v>0</v>
      </c>
      <c r="EL2" s="14">
        <f t="shared" ref="EL2:EL3" si="20">MAX(EI2,EK2)</f>
        <v>0</v>
      </c>
      <c r="EM2" s="10">
        <v>29</v>
      </c>
      <c r="EN2" s="10">
        <v>0</v>
      </c>
      <c r="EO2" s="10">
        <v>29</v>
      </c>
      <c r="EP2" s="10">
        <v>0</v>
      </c>
      <c r="EQ2" s="14">
        <f t="shared" ref="EQ2:EQ3" si="21">MAX(EN2,EP2)</f>
        <v>0</v>
      </c>
      <c r="ER2" s="10">
        <v>87</v>
      </c>
      <c r="ES2" s="10">
        <v>0</v>
      </c>
      <c r="ET2" s="14">
        <f t="shared" ref="ET2:ET3" si="22">ES2</f>
        <v>0</v>
      </c>
      <c r="EU2" s="12">
        <f t="shared" ref="EU2" si="23">SUM(DO2,DU2,EB2,EG2,EL2,ET2)/SUM($DO$2,$DU$2,$EB$2,$EG$2,$EL$2,$ET$2)*100</f>
        <v>100</v>
      </c>
      <c r="EV2" s="12">
        <f t="shared" ref="EV2:EV3" si="24">CV2</f>
        <v>100</v>
      </c>
      <c r="EW2" s="12">
        <f>DI2</f>
        <v>100</v>
      </c>
      <c r="EX2" s="12">
        <v>100</v>
      </c>
      <c r="EY2" s="11">
        <f t="shared" ref="EY2:EY3" si="25">0.2*EV2+0.65*EU2+0.1*EW2+0.05*EX2</f>
        <v>100</v>
      </c>
      <c r="EZ2" s="9" t="s">
        <v>147</v>
      </c>
      <c r="FA2" s="9"/>
      <c r="FB2" s="9"/>
      <c r="FC2" s="9"/>
      <c r="FD2" s="10" t="s">
        <v>146</v>
      </c>
    </row>
    <row r="3" spans="1:160" s="15" customFormat="1" ht="18.75" customHeight="1" x14ac:dyDescent="0.3">
      <c r="A3" s="9">
        <f t="shared" ref="A3" si="26">A2+1</f>
        <v>1</v>
      </c>
      <c r="B3" s="16" t="s">
        <v>150</v>
      </c>
      <c r="C3" s="16" t="s">
        <v>152</v>
      </c>
      <c r="D3" s="9" t="str">
        <f t="shared" si="0"/>
        <v>D</v>
      </c>
      <c r="E3" s="11">
        <f t="shared" ref="E3" si="27">EY3</f>
        <v>92.444472265871255</v>
      </c>
      <c r="F3" s="9">
        <f t="shared" ref="F3" si="28">EU3</f>
        <v>95.019178352511688</v>
      </c>
      <c r="G3" s="9">
        <f t="shared" si="1"/>
        <v>83.410031683693276</v>
      </c>
      <c r="H3" s="9">
        <f t="shared" si="1"/>
        <v>90</v>
      </c>
      <c r="I3" s="9">
        <f t="shared" si="1"/>
        <v>100</v>
      </c>
      <c r="J3" s="10">
        <v>66</v>
      </c>
      <c r="K3" s="10">
        <f t="shared" si="2"/>
        <v>100</v>
      </c>
      <c r="L3" s="10">
        <v>121</v>
      </c>
      <c r="M3" s="10">
        <f t="shared" si="3"/>
        <v>100</v>
      </c>
      <c r="N3" s="10">
        <v>22</v>
      </c>
      <c r="O3" s="10">
        <f t="shared" si="4"/>
        <v>45.833333333333329</v>
      </c>
      <c r="P3" s="10">
        <v>100</v>
      </c>
      <c r="Q3" s="10">
        <f t="shared" si="5"/>
        <v>91.743119266055047</v>
      </c>
      <c r="R3" s="10">
        <v>28</v>
      </c>
      <c r="S3" s="10">
        <f t="shared" si="6"/>
        <v>62.222222222222221</v>
      </c>
      <c r="T3" s="10">
        <v>69</v>
      </c>
      <c r="U3" s="10">
        <v>88</v>
      </c>
      <c r="V3" s="10">
        <v>20</v>
      </c>
      <c r="W3" s="10">
        <f t="shared" si="8"/>
        <v>83.333333333333343</v>
      </c>
      <c r="X3" s="10">
        <v>52</v>
      </c>
      <c r="Y3" s="10">
        <f t="shared" si="9"/>
        <v>65.822784810126578</v>
      </c>
      <c r="Z3" s="10">
        <v>17</v>
      </c>
      <c r="AA3" s="10">
        <f t="shared" si="10"/>
        <v>94.444444444444443</v>
      </c>
      <c r="AB3" s="10">
        <v>34</v>
      </c>
      <c r="AC3" s="10">
        <f t="shared" si="11"/>
        <v>94.444444444444443</v>
      </c>
      <c r="AD3" s="10">
        <v>22</v>
      </c>
      <c r="AE3" s="10">
        <f t="shared" si="12"/>
        <v>91.666666666666657</v>
      </c>
      <c r="AF3" s="10">
        <v>0</v>
      </c>
      <c r="AG3" s="10">
        <f t="shared" ref="AG3" si="29">AF3/$AF$2*100</f>
        <v>0</v>
      </c>
      <c r="AH3" s="10">
        <v>0</v>
      </c>
      <c r="AI3" s="10">
        <f t="shared" ref="AI3" si="30">AH3/$AH$2*100</f>
        <v>0</v>
      </c>
      <c r="AJ3" s="10">
        <v>0</v>
      </c>
      <c r="AK3" s="10">
        <f t="shared" ref="AK3" si="31">AJ3/$AJ$2*100</f>
        <v>0</v>
      </c>
      <c r="AL3" s="10">
        <v>0</v>
      </c>
      <c r="AM3" s="10">
        <f t="shared" ref="AM3" si="32">AL3/$AL$2*100</f>
        <v>0</v>
      </c>
      <c r="AN3" s="10">
        <v>0</v>
      </c>
      <c r="AO3" s="10">
        <f t="shared" ref="AO3" si="33">AN3/$AN$2*100</f>
        <v>0</v>
      </c>
      <c r="AP3" s="10">
        <v>0</v>
      </c>
      <c r="AQ3" s="10">
        <f t="shared" ref="AQ3" si="34">AP3/$AP$2*100</f>
        <v>0</v>
      </c>
      <c r="AR3" s="10">
        <v>0</v>
      </c>
      <c r="AS3" s="10">
        <f t="shared" ref="AS3" si="35">AR3/$AR$2*100</f>
        <v>0</v>
      </c>
      <c r="AT3" s="10">
        <v>0</v>
      </c>
      <c r="AU3" s="10">
        <f t="shared" ref="AU3" si="36">AT3/$AT$2*100</f>
        <v>0</v>
      </c>
      <c r="AV3" s="10">
        <v>0</v>
      </c>
      <c r="AW3" s="10">
        <f t="shared" ref="AW3" si="37">AV3/$AV$2*100</f>
        <v>0</v>
      </c>
      <c r="AX3" s="10">
        <v>0</v>
      </c>
      <c r="AY3" s="10">
        <f t="shared" ref="AY3" si="38">AX3/$AX$2*100</f>
        <v>0</v>
      </c>
      <c r="AZ3" s="10">
        <v>0</v>
      </c>
      <c r="BA3" s="10">
        <f t="shared" ref="BA3" si="39">AZ3/$AZ$2*100</f>
        <v>0</v>
      </c>
      <c r="BB3" s="10">
        <v>0</v>
      </c>
      <c r="BC3" s="10">
        <f t="shared" ref="BC3" si="40">BB3/$BB$2*100</f>
        <v>0</v>
      </c>
      <c r="BD3" s="10">
        <v>0</v>
      </c>
      <c r="BE3" s="10">
        <f t="shared" ref="BE3" si="41">BD3/$BD$2*100</f>
        <v>0</v>
      </c>
      <c r="BF3" s="10">
        <v>0</v>
      </c>
      <c r="BG3" s="10">
        <f t="shared" ref="BG3" si="42">BF3/$BF$2*100</f>
        <v>0</v>
      </c>
      <c r="BH3" s="10">
        <v>0</v>
      </c>
      <c r="BI3" s="10">
        <f t="shared" ref="BI3" si="43">BH3/$BH$2*100</f>
        <v>0</v>
      </c>
      <c r="BJ3" s="10">
        <v>0</v>
      </c>
      <c r="BK3" s="10">
        <f t="shared" ref="BK3" si="44">BJ3/$BJ$2*100</f>
        <v>0</v>
      </c>
      <c r="BL3" s="10">
        <v>0</v>
      </c>
      <c r="BM3" s="10">
        <f t="shared" ref="BM3" si="45">BL3/$BL$2*100</f>
        <v>0</v>
      </c>
      <c r="BN3" s="10">
        <v>0</v>
      </c>
      <c r="BO3" s="10">
        <f t="shared" ref="BO3" si="46">BN3/$BN$2*100</f>
        <v>0</v>
      </c>
      <c r="BP3" s="10">
        <v>0</v>
      </c>
      <c r="BQ3" s="10">
        <f t="shared" ref="BQ3" si="47">BP3/$BP$2*100</f>
        <v>0</v>
      </c>
      <c r="BR3" s="10">
        <v>0</v>
      </c>
      <c r="BS3" s="10">
        <f t="shared" ref="BS3" si="48">BR3/$BR$2*100</f>
        <v>0</v>
      </c>
      <c r="BT3" s="10">
        <v>0</v>
      </c>
      <c r="BU3" s="10">
        <f t="shared" ref="BU3" si="49">BT3/$BT$2*100</f>
        <v>0</v>
      </c>
      <c r="BV3" s="10">
        <v>0</v>
      </c>
      <c r="BW3" s="10">
        <f t="shared" ref="BW3" si="50">BV3/$BV$2*100</f>
        <v>0</v>
      </c>
      <c r="BX3" s="10">
        <v>0</v>
      </c>
      <c r="BY3" s="10">
        <f t="shared" ref="BY3" si="51">BX3/$BX$2*100</f>
        <v>0</v>
      </c>
      <c r="BZ3" s="10">
        <v>0</v>
      </c>
      <c r="CA3" s="10">
        <f t="shared" ref="CA3" si="52">BZ3/$BZ$2*100</f>
        <v>0</v>
      </c>
      <c r="CB3" s="10">
        <v>0</v>
      </c>
      <c r="CC3" s="10">
        <f t="shared" ref="CC3" si="53">CB3/$CB$2*100</f>
        <v>0</v>
      </c>
      <c r="CD3" s="10">
        <v>0</v>
      </c>
      <c r="CE3" s="10">
        <f t="shared" ref="CE3" si="54">CD3/$CD$2*100</f>
        <v>0</v>
      </c>
      <c r="CF3" s="10">
        <v>0</v>
      </c>
      <c r="CG3" s="10">
        <f t="shared" ref="CG3" si="55">CF3/$CF$2*100</f>
        <v>0</v>
      </c>
      <c r="CH3" s="10">
        <v>0</v>
      </c>
      <c r="CI3" s="10">
        <f t="shared" ref="CI3" si="56">CH3/$CH$2*100</f>
        <v>0</v>
      </c>
      <c r="CJ3" s="10">
        <v>0</v>
      </c>
      <c r="CK3" s="10">
        <f t="shared" ref="CK3" si="57">CJ3/$CJ$2*100</f>
        <v>0</v>
      </c>
      <c r="CL3" s="10">
        <v>0</v>
      </c>
      <c r="CM3" s="10">
        <f t="shared" ref="CM3" si="58">CL3/$CL$2*100</f>
        <v>0</v>
      </c>
      <c r="CN3" s="10">
        <v>0</v>
      </c>
      <c r="CO3" s="10">
        <f t="shared" ref="CO3" si="59">CN3/$CN$2*100</f>
        <v>0</v>
      </c>
      <c r="CP3" s="10">
        <v>0</v>
      </c>
      <c r="CQ3" s="10">
        <f t="shared" ref="CQ3" si="60">CP3/$CP$2*100</f>
        <v>0</v>
      </c>
      <c r="CR3" s="10">
        <v>0</v>
      </c>
      <c r="CS3" s="10">
        <f t="shared" ref="CS3" si="61">CR3/$CR$2*100</f>
        <v>0</v>
      </c>
      <c r="CT3" s="10">
        <v>0</v>
      </c>
      <c r="CU3" s="10">
        <f t="shared" ref="CU3" si="62">CT3/$CT$2*100</f>
        <v>0</v>
      </c>
      <c r="CV3" s="12">
        <f t="shared" ref="CV3" si="63">MIN(SUM(K3,M3,O3,Q3,S3,U3,W3,Y3,AA3,AC3,AE3,AG3,AI3,AK3,AM3,AO3,AQ3,AS3,AU3,AW3,AY3,BA3,BC3,BE3,BG3,BI3,BK3,BM3,BO3,BQ3,BS3,BU3,BW3,BY3,CA3,CC3,CE3,CG3,CI3,CK3,CM3,CO3,CQ3,CS3,CU3)/SUM($K$2,$M$2,$O$2,$Q$2,$S$2,$U$2,$W$2,$Y$2,$AA$2,$AC$2,$AE$2,$AG$2,$AI$2,$AK$2,$AM$2,$AO$2,$AQ$2,$AS$2,$AU$2,$AW$2,$AY$2,$BA$2,$BC$2,$BE$2,$BG$2,$BI$2,$BK$2,$BM$2,$BO$2,$BQ$2,$BS$2,$BU$2,$BW$2,$BY$2,$CA$2,$CC$2,$CE$2,$CG$2,$CI$2,$CK$2,$CM$2,$CO$2,$CQ$2,$CS$2,$CU$2)*100,100)</f>
        <v>83.410031683693276</v>
      </c>
      <c r="CW3" s="10">
        <v>100</v>
      </c>
      <c r="CX3" s="10">
        <v>40</v>
      </c>
      <c r="CY3" s="10">
        <f t="shared" ref="CY3" si="64">CX3/$CX$2*100</f>
        <v>80</v>
      </c>
      <c r="CZ3" s="11">
        <f>$EY$3</f>
        <v>92.444472265871255</v>
      </c>
      <c r="DA3" s="16" t="s">
        <v>152</v>
      </c>
      <c r="DB3" s="10">
        <v>0</v>
      </c>
      <c r="DC3" s="10">
        <f t="shared" ref="DC3" si="65">DB3/$DB$2*100</f>
        <v>0</v>
      </c>
      <c r="DD3" s="10">
        <v>0</v>
      </c>
      <c r="DE3" s="10">
        <f t="shared" ref="DE3" si="66">DD3/$DD$2*100</f>
        <v>0</v>
      </c>
      <c r="DF3" s="16" t="s">
        <v>152</v>
      </c>
      <c r="DG3" s="10">
        <v>0</v>
      </c>
      <c r="DH3" s="10">
        <f t="shared" ref="DH3" si="67">DG3/$DG$2*100</f>
        <v>0</v>
      </c>
      <c r="DI3" s="13">
        <f t="shared" si="13"/>
        <v>90</v>
      </c>
      <c r="DJ3" s="11">
        <f>$EY$3</f>
        <v>92.444472265871255</v>
      </c>
      <c r="DK3" s="10">
        <v>31</v>
      </c>
      <c r="DL3" s="10">
        <f t="shared" si="14"/>
        <v>56.36363636363636</v>
      </c>
      <c r="DM3" s="10">
        <v>50</v>
      </c>
      <c r="DN3" s="10">
        <f t="shared" ref="DN3" si="68">DM3/$DM$2*100</f>
        <v>90.909090909090907</v>
      </c>
      <c r="DO3" s="14">
        <f t="shared" si="15"/>
        <v>90.909090909090907</v>
      </c>
      <c r="DP3" s="11">
        <f>EY3</f>
        <v>92.444472265871255</v>
      </c>
      <c r="DQ3" s="10">
        <v>88</v>
      </c>
      <c r="DR3" s="10">
        <f t="shared" ref="DR3" si="69">DQ3/$DQ$2*100</f>
        <v>96.703296703296701</v>
      </c>
      <c r="DS3" s="10">
        <v>0</v>
      </c>
      <c r="DT3" s="10">
        <f t="shared" ref="DT3" si="70">DS3/$DS$2*100</f>
        <v>0</v>
      </c>
      <c r="DU3" s="14">
        <f t="shared" si="16"/>
        <v>96.703296703296701</v>
      </c>
      <c r="DV3" s="10">
        <v>130</v>
      </c>
      <c r="DW3" s="10">
        <f t="shared" ref="DW3" si="71">DV3/$DV$2*100</f>
        <v>98.484848484848484</v>
      </c>
      <c r="DX3" s="10">
        <v>0</v>
      </c>
      <c r="DY3" s="10">
        <f t="shared" ref="DY3" si="72">DX3/$DX$2*100</f>
        <v>0</v>
      </c>
      <c r="DZ3" s="14">
        <f t="shared" ref="DZ3" si="73">MAX(DW3,DY3)</f>
        <v>98.484848484848484</v>
      </c>
      <c r="EA3" s="10">
        <f t="shared" si="17"/>
        <v>0</v>
      </c>
      <c r="EB3" s="14">
        <f t="shared" si="18"/>
        <v>68.939393939393938</v>
      </c>
      <c r="EC3" s="10">
        <v>0</v>
      </c>
      <c r="ED3" s="10">
        <f t="shared" ref="ED3" si="74">EC3/$EC$2*100</f>
        <v>0</v>
      </c>
      <c r="EE3" s="10">
        <v>0</v>
      </c>
      <c r="EF3" s="10">
        <f t="shared" ref="EF3" si="75">EE3/$EE$2*100</f>
        <v>0</v>
      </c>
      <c r="EG3" s="14">
        <f t="shared" si="19"/>
        <v>0</v>
      </c>
      <c r="EH3" s="10">
        <v>0</v>
      </c>
      <c r="EI3" s="10">
        <f t="shared" ref="EI3" si="76">EH3/$EH$2*100</f>
        <v>0</v>
      </c>
      <c r="EJ3" s="10">
        <v>0</v>
      </c>
      <c r="EK3" s="10">
        <f t="shared" ref="EK3" si="77">EJ3/$EJ$2*100</f>
        <v>0</v>
      </c>
      <c r="EL3" s="14">
        <f t="shared" si="20"/>
        <v>0</v>
      </c>
      <c r="EM3" s="10">
        <v>0</v>
      </c>
      <c r="EN3" s="10">
        <f t="shared" ref="EN3" si="78">MIN(EM3/$EM$2*100,100)</f>
        <v>0</v>
      </c>
      <c r="EO3" s="10">
        <v>0</v>
      </c>
      <c r="EP3" s="10">
        <f t="shared" ref="EP3" si="79">EO3/$EO$2*100</f>
        <v>0</v>
      </c>
      <c r="EQ3" s="14">
        <f t="shared" si="21"/>
        <v>0</v>
      </c>
      <c r="ER3" s="10">
        <v>0</v>
      </c>
      <c r="ES3" s="10">
        <f t="shared" ref="ES3" si="80">ER3/$ER$2*100</f>
        <v>0</v>
      </c>
      <c r="ET3" s="14">
        <f t="shared" si="22"/>
        <v>0</v>
      </c>
      <c r="EU3" s="12">
        <f t="shared" ref="EU3" si="81">SUM(DO3,DU3,EB3,EG3,EL3,ET3,EQ3)/SUM($DO$2,$DU$2,$EB$2,$EG$2,$EL$2,$ET$2,$EQ$3)*100</f>
        <v>95.019178352511688</v>
      </c>
      <c r="EV3" s="12">
        <f t="shared" si="24"/>
        <v>83.410031683693276</v>
      </c>
      <c r="EW3" s="12">
        <f>DI3</f>
        <v>90</v>
      </c>
      <c r="EX3" s="12">
        <v>100</v>
      </c>
      <c r="EY3" s="11">
        <f t="shared" si="25"/>
        <v>92.444472265871255</v>
      </c>
      <c r="EZ3" s="9" t="s">
        <v>151</v>
      </c>
      <c r="FA3" s="9"/>
      <c r="FB3" s="9"/>
      <c r="FC3" s="9"/>
      <c r="FD3" s="16" t="s">
        <v>152</v>
      </c>
    </row>
    <row r="6" spans="1:160" x14ac:dyDescent="0.25">
      <c r="B6" t="s">
        <v>148</v>
      </c>
    </row>
    <row r="7" spans="1:160" x14ac:dyDescent="0.25">
      <c r="B7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Mills</dc:creator>
  <cp:lastModifiedBy>Harry Mills</cp:lastModifiedBy>
  <dcterms:created xsi:type="dcterms:W3CDTF">2024-02-14T03:00:28Z</dcterms:created>
  <dcterms:modified xsi:type="dcterms:W3CDTF">2024-02-15T00:42:54Z</dcterms:modified>
</cp:coreProperties>
</file>