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spring-24-stuff\1340\grades\GRADE REPORTS\"/>
    </mc:Choice>
  </mc:AlternateContent>
  <xr:revisionPtr revIDLastSave="0" documentId="13_ncr:1_{DC40F917-666C-46E4-A5AD-F6DA50B3D02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MillsHarry" sheetId="1" r:id="rId1"/>
    <sheet name="working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G2" i="1"/>
  <c r="C3" i="1"/>
  <c r="G3" i="1"/>
  <c r="G1" i="1"/>
  <c r="F1" i="1"/>
  <c r="E1" i="1"/>
  <c r="D1" i="1"/>
  <c r="C1" i="1"/>
  <c r="B1" i="1"/>
  <c r="DS2" i="1"/>
  <c r="CT2" i="1"/>
  <c r="B2" i="1" s="1"/>
  <c r="AU3" i="1" l="1"/>
  <c r="EF3" i="1" l="1"/>
  <c r="DX3" i="1"/>
  <c r="EH3" i="1"/>
  <c r="CK3" i="1"/>
  <c r="DT2" i="1"/>
  <c r="DL3" i="1"/>
  <c r="EI3" i="1" l="1"/>
  <c r="EI2" i="1"/>
  <c r="DB3" i="1"/>
  <c r="CZ3" i="1"/>
  <c r="DS3" i="1" s="1"/>
  <c r="CX3" i="1"/>
  <c r="AS3" i="1"/>
  <c r="EK3" i="1"/>
  <c r="EL3" i="1" s="1"/>
  <c r="EC3" i="1"/>
  <c r="EA3" i="1"/>
  <c r="DV3" i="1"/>
  <c r="DY3" i="1" s="1"/>
  <c r="DQ3" i="1"/>
  <c r="DJ3" i="1"/>
  <c r="DM3" i="1" s="1"/>
  <c r="DO3" i="1"/>
  <c r="EL2" i="1"/>
  <c r="DY2" i="1"/>
  <c r="DG3" i="1"/>
  <c r="CS3" i="1"/>
  <c r="CQ3" i="1"/>
  <c r="CO3" i="1"/>
  <c r="CM3" i="1"/>
  <c r="CI3" i="1"/>
  <c r="CG3" i="1"/>
  <c r="CE3" i="1"/>
  <c r="CC3" i="1"/>
  <c r="CA3" i="1"/>
  <c r="BY3" i="1"/>
  <c r="BW3" i="1"/>
  <c r="BU3" i="1"/>
  <c r="BS3" i="1"/>
  <c r="BQ3" i="1"/>
  <c r="BO3" i="1"/>
  <c r="BM3" i="1"/>
  <c r="BK3" i="1"/>
  <c r="BI3" i="1"/>
  <c r="BG3" i="1"/>
  <c r="BE3" i="1"/>
  <c r="BC3" i="1"/>
  <c r="BA3" i="1"/>
  <c r="AY3" i="1"/>
  <c r="AW3" i="1"/>
  <c r="AQ3" i="1"/>
  <c r="AO3" i="1"/>
  <c r="AM3" i="1"/>
  <c r="AK3" i="1"/>
  <c r="AI3" i="1"/>
  <c r="AG3" i="1"/>
  <c r="AE3" i="1"/>
  <c r="K3" i="1"/>
  <c r="ED2" i="1" l="1"/>
  <c r="DM2" i="1"/>
  <c r="DR3" i="1"/>
  <c r="DT3" i="1" s="1"/>
  <c r="ED3" i="1"/>
  <c r="DE3" i="1"/>
  <c r="DH3" i="1" s="1"/>
  <c r="DH2" i="1"/>
  <c r="Y3" i="1"/>
  <c r="AC3" i="1"/>
  <c r="AA3" i="1"/>
  <c r="CV3" i="1"/>
  <c r="DC2" i="1"/>
  <c r="W3" i="1"/>
  <c r="U3" i="1"/>
  <c r="S3" i="1"/>
  <c r="Q3" i="1"/>
  <c r="O3" i="1"/>
  <c r="M3" i="1"/>
  <c r="I3" i="1"/>
  <c r="EO2" i="1" l="1"/>
  <c r="D2" i="1"/>
  <c r="CT3" i="1"/>
  <c r="EN2" i="1"/>
  <c r="ES2" i="1" s="1"/>
  <c r="E2" i="1" s="1"/>
  <c r="DC3" i="1"/>
  <c r="EM2" i="1"/>
  <c r="EO3" i="1" l="1"/>
  <c r="D3" i="1"/>
  <c r="EN3" i="1"/>
  <c r="ES3" i="1" s="1"/>
  <c r="E3" i="1" s="1"/>
  <c r="B3" i="1"/>
  <c r="ER2" i="1"/>
  <c r="F2" i="1" s="1"/>
  <c r="EQ3" i="1"/>
  <c r="EQ2" i="1"/>
  <c r="EM3" i="1"/>
  <c r="ER3" i="1" s="1"/>
  <c r="F3" i="1" s="1"/>
</calcChain>
</file>

<file path=xl/sharedStrings.xml><?xml version="1.0" encoding="utf-8"?>
<sst xmlns="http://schemas.openxmlformats.org/spreadsheetml/2006/main" count="277" uniqueCount="235">
  <si>
    <t>Mills, Harry</t>
  </si>
  <si>
    <t>Fullname</t>
  </si>
  <si>
    <t>Barker, Jacob</t>
  </si>
  <si>
    <t>Dumler, Ryan</t>
  </si>
  <si>
    <t>Fuentes, Daniel</t>
  </si>
  <si>
    <t>Goble, Paedon</t>
  </si>
  <si>
    <t>Griggs, Caroline</t>
  </si>
  <si>
    <t>Guevara Rojas, Gerardo</t>
  </si>
  <si>
    <t>Guthrie, Chandler</t>
  </si>
  <si>
    <t>Gutierrez-Olivares, Aaron</t>
  </si>
  <si>
    <t>Johnson, Weston</t>
  </si>
  <si>
    <t>Juarez, Roberto</t>
  </si>
  <si>
    <t>Kemp, Kailey</t>
  </si>
  <si>
    <t>Klein, Olivia</t>
  </si>
  <si>
    <t>Kondratieff, Beth</t>
  </si>
  <si>
    <t>Koneval, Frances</t>
  </si>
  <si>
    <t>Kummer, Gracyn</t>
  </si>
  <si>
    <t>Meyer, Emma</t>
  </si>
  <si>
    <t>Monroe, Zuzia</t>
  </si>
  <si>
    <t>Morris, Emmaline</t>
  </si>
  <si>
    <t>Nur, Yahya</t>
  </si>
  <si>
    <t>Otteman, Brenna</t>
  </si>
  <si>
    <t>Piddington, Alea</t>
  </si>
  <si>
    <t>Roalstad, Hannah</t>
  </si>
  <si>
    <t>Rowe, Milana</t>
  </si>
  <si>
    <t>Rubalcaba, Martin</t>
  </si>
  <si>
    <t>Salazar, Madelyn</t>
  </si>
  <si>
    <t>Schartow, Emma</t>
  </si>
  <si>
    <t>Spoelma, Makenna</t>
  </si>
  <si>
    <t>Taylor, Jordan</t>
  </si>
  <si>
    <t>Taylor, Maple</t>
  </si>
  <si>
    <t>Thompson, Avery</t>
  </si>
  <si>
    <t>Tucker, Jaelynn</t>
  </si>
  <si>
    <t>Vicente Pelico, Nalleli</t>
  </si>
  <si>
    <t>Villalba Ortega, Bryan</t>
  </si>
  <si>
    <t>Vogel, SCott</t>
  </si>
  <si>
    <t>Williams, Jayden</t>
  </si>
  <si>
    <t>Student, Perfect</t>
  </si>
  <si>
    <t>1.1 %</t>
  </si>
  <si>
    <t>1.2 %</t>
  </si>
  <si>
    <t>1.3 %</t>
  </si>
  <si>
    <t>1.4 %</t>
  </si>
  <si>
    <t>1.5 %</t>
  </si>
  <si>
    <t>1.6 %</t>
  </si>
  <si>
    <t>1.7 %</t>
  </si>
  <si>
    <t>1.8 %</t>
  </si>
  <si>
    <t>1.9 %</t>
  </si>
  <si>
    <t>1.10 %</t>
  </si>
  <si>
    <t>1.11 %</t>
  </si>
  <si>
    <t>A</t>
  </si>
  <si>
    <t>Writing Project #1</t>
  </si>
  <si>
    <t>WP#1 %</t>
  </si>
  <si>
    <t>Fuentes</t>
  </si>
  <si>
    <t>Guthrie</t>
  </si>
  <si>
    <t>Koneval</t>
  </si>
  <si>
    <t>Meyer</t>
  </si>
  <si>
    <t>Monroe</t>
  </si>
  <si>
    <t>Nur</t>
  </si>
  <si>
    <t>Piddington</t>
  </si>
  <si>
    <t>Roalstad</t>
  </si>
  <si>
    <t>Rubalcaba</t>
  </si>
  <si>
    <t>Tucker</t>
  </si>
  <si>
    <t>Vogel</t>
  </si>
  <si>
    <t>Williams</t>
  </si>
  <si>
    <t>Guevara</t>
  </si>
  <si>
    <t>Villalba</t>
  </si>
  <si>
    <t>Taylor-M</t>
  </si>
  <si>
    <t>G81</t>
  </si>
  <si>
    <t>G82</t>
  </si>
  <si>
    <t>Barker</t>
  </si>
  <si>
    <t>Dumler</t>
  </si>
  <si>
    <t>Goble</t>
  </si>
  <si>
    <t>Griggs</t>
  </si>
  <si>
    <t>Delarocha</t>
  </si>
  <si>
    <t>Gutierrez</t>
  </si>
  <si>
    <t>Johnson</t>
  </si>
  <si>
    <t>Juarez</t>
  </si>
  <si>
    <t>Kemp</t>
  </si>
  <si>
    <t>Klein</t>
  </si>
  <si>
    <t>Kondratieff</t>
  </si>
  <si>
    <t>Kummler</t>
  </si>
  <si>
    <t>Morris</t>
  </si>
  <si>
    <t>Otteman</t>
  </si>
  <si>
    <t>Rowe</t>
  </si>
  <si>
    <t>Salazar</t>
  </si>
  <si>
    <t>Schartow</t>
  </si>
  <si>
    <t>Spoelma</t>
  </si>
  <si>
    <t>Taylor-J</t>
  </si>
  <si>
    <t>Thompson</t>
  </si>
  <si>
    <t>Vicente</t>
  </si>
  <si>
    <t>Last</t>
  </si>
  <si>
    <t>Section</t>
  </si>
  <si>
    <t>Test 1</t>
  </si>
  <si>
    <t>T1 %</t>
  </si>
  <si>
    <t>2.1%</t>
  </si>
  <si>
    <t>2.2%</t>
  </si>
  <si>
    <t>2.3%</t>
  </si>
  <si>
    <t>2.4%</t>
  </si>
  <si>
    <t>2.5%</t>
  </si>
  <si>
    <t>2.6%</t>
  </si>
  <si>
    <t>2.7%</t>
  </si>
  <si>
    <t>3.2%</t>
  </si>
  <si>
    <t>3.3%</t>
  </si>
  <si>
    <t>3.4%</t>
  </si>
  <si>
    <t>3.5%</t>
  </si>
  <si>
    <t>3.6%</t>
  </si>
  <si>
    <t>3.7%</t>
  </si>
  <si>
    <t>4.1%</t>
  </si>
  <si>
    <t>4.2%</t>
  </si>
  <si>
    <t>4.3%</t>
  </si>
  <si>
    <t>4.4%</t>
  </si>
  <si>
    <t>4.5%</t>
  </si>
  <si>
    <t>4.6%</t>
  </si>
  <si>
    <t>5.1%</t>
  </si>
  <si>
    <t>5.2%</t>
  </si>
  <si>
    <t>5.3%</t>
  </si>
  <si>
    <t>5.4%</t>
  </si>
  <si>
    <t>5.5%</t>
  </si>
  <si>
    <t>7.1%</t>
  </si>
  <si>
    <t>7.2%</t>
  </si>
  <si>
    <t>7.3%</t>
  </si>
  <si>
    <t>8.1%</t>
  </si>
  <si>
    <t>8.2%</t>
  </si>
  <si>
    <t>8.5%</t>
  </si>
  <si>
    <t>9.1%</t>
  </si>
  <si>
    <t>Writing Project #2</t>
  </si>
  <si>
    <t>WP#2 %</t>
  </si>
  <si>
    <t>Writing Project #3</t>
  </si>
  <si>
    <t>WP#3 %</t>
  </si>
  <si>
    <t>Writing Project #4</t>
  </si>
  <si>
    <t>WP#4 %</t>
  </si>
  <si>
    <t>Writing Projects</t>
  </si>
  <si>
    <t>T2BB %</t>
  </si>
  <si>
    <t>Best of Test 1</t>
  </si>
  <si>
    <t>Test 2</t>
  </si>
  <si>
    <t>T2 %</t>
  </si>
  <si>
    <t>T3 %</t>
  </si>
  <si>
    <t>T3BB %</t>
  </si>
  <si>
    <t>Best of Test 2</t>
  </si>
  <si>
    <t>Best of Test 3</t>
  </si>
  <si>
    <t>Test 4%</t>
  </si>
  <si>
    <t>Best of Test 4</t>
  </si>
  <si>
    <t>Best of Test 5</t>
  </si>
  <si>
    <t>Final Test</t>
  </si>
  <si>
    <t>FT %</t>
  </si>
  <si>
    <t>Best of Final Test</t>
  </si>
  <si>
    <t>Test Average</t>
  </si>
  <si>
    <t>Test 2 Bye-Bye Shot</t>
  </si>
  <si>
    <t>T5 %</t>
  </si>
  <si>
    <t>T5BB %</t>
  </si>
  <si>
    <t>Homework Average</t>
  </si>
  <si>
    <t>2.1 - Functions</t>
  </si>
  <si>
    <t>2.3 - Getting Info from the Graph of an Equation</t>
  </si>
  <si>
    <t>2.5 - Linear Functions and Models</t>
  </si>
  <si>
    <t>2.6 - Transformations of Functions</t>
  </si>
  <si>
    <t>2.7 - Combining Functions</t>
  </si>
  <si>
    <t>2.8 %</t>
  </si>
  <si>
    <t>2.8 - 1-to-1 Functions and their Inverses</t>
  </si>
  <si>
    <t>3.2 - Polynomial Functions and their Graphs</t>
  </si>
  <si>
    <t>3.3 - Dividing Polynomials</t>
  </si>
  <si>
    <t>3.4 - Real Zeros of Polynomials</t>
  </si>
  <si>
    <t>3.5 - Complex Zeros and the Fundamental Theorem</t>
  </si>
  <si>
    <t>Test 1 - Bye-Bye Shot</t>
  </si>
  <si>
    <t>2.2 - Graphs of Functions</t>
  </si>
  <si>
    <t>3.6 - Rational Functions</t>
  </si>
  <si>
    <t>3.7 - Polynomial and Rational Inequalities</t>
  </si>
  <si>
    <t>T1BB %</t>
  </si>
  <si>
    <t>T4BB %</t>
  </si>
  <si>
    <t>3.1 - Quadratic Functions and Models</t>
  </si>
  <si>
    <t>De La Rocha</t>
  </si>
  <si>
    <t>Name</t>
  </si>
  <si>
    <t>WP#3</t>
  </si>
  <si>
    <t>WP#4</t>
  </si>
  <si>
    <t>Test 3 Take-Home</t>
  </si>
  <si>
    <t>1.1 Coordinate Plane</t>
  </si>
  <si>
    <t>Test 3 Combined</t>
  </si>
  <si>
    <t>1.2 Graphs in Two Variables</t>
  </si>
  <si>
    <t>1.3 Circles</t>
  </si>
  <si>
    <t>1.4 Lines</t>
  </si>
  <si>
    <t>1.5 Solving Quadratic Equations</t>
  </si>
  <si>
    <t>1.6 Complex Numbers</t>
  </si>
  <si>
    <t>1.7 Solving Other Types of Equations</t>
  </si>
  <si>
    <t>1.8 Solving Inequalities</t>
  </si>
  <si>
    <t>1.9 Absolute Value Equations and Iinequalities</t>
  </si>
  <si>
    <t>1.10 Solving Equations Graphically</t>
  </si>
  <si>
    <t>1.11 Modeling Variation</t>
  </si>
  <si>
    <t>2.4 - Average Rate of Change of a Functio</t>
  </si>
  <si>
    <t>4.1 - Exponential Fuctions</t>
  </si>
  <si>
    <t>4.2 - The Natural Exponential Function</t>
  </si>
  <si>
    <t>4.3 - Logarithmic Fuctions</t>
  </si>
  <si>
    <t>4.4 - Laws of Logarithms</t>
  </si>
  <si>
    <t>4.5 - Exponential and Logarithmic Equations</t>
  </si>
  <si>
    <t>4.6 - Modeling with Exponential Functions</t>
  </si>
  <si>
    <t>5.1 - Systems of Linear Equations in 2 Variables</t>
  </si>
  <si>
    <t>5.2 - Systems of Linear Eq'ns in Several Variables</t>
  </si>
  <si>
    <t>5.3 - Partial Fractions</t>
  </si>
  <si>
    <t>5.4 - Systems of Nonlinear Equations</t>
  </si>
  <si>
    <t>5.5 - Systems of Inequalities</t>
  </si>
  <si>
    <t>7.1 - Parabolas</t>
  </si>
  <si>
    <t>7.2 - Ellipses</t>
  </si>
  <si>
    <t>7.3 - Hyperbolas</t>
  </si>
  <si>
    <t>7.4 - Shifting Conic Sections (Optional)</t>
  </si>
  <si>
    <t>7.4%</t>
  </si>
  <si>
    <t>8.1 - Sequences and Sums (Optional)</t>
  </si>
  <si>
    <t>8.2 - Arithmetic Sequences (Optional)</t>
  </si>
  <si>
    <t>8.5 - The Binomial Theorem (Optional)</t>
  </si>
  <si>
    <t>9.1 - Permutations and Combinations (Optional)</t>
  </si>
  <si>
    <t>Test 3</t>
  </si>
  <si>
    <t>Test 3 - Bye-Bye Shot</t>
  </si>
  <si>
    <t>Test 4 - Chapter 4</t>
  </si>
  <si>
    <t>Test 4 - Bye-Bye Shot</t>
  </si>
  <si>
    <t>Test 5 - Chapter 5</t>
  </si>
  <si>
    <t>Test 5 - Bye-Bye Shot</t>
  </si>
  <si>
    <t>Test 6 - Chapters 7 - 9</t>
  </si>
  <si>
    <t>Test 6 - Bye-Bye Shot</t>
  </si>
  <si>
    <t>Best of Test 6</t>
  </si>
  <si>
    <t>Te6%</t>
  </si>
  <si>
    <t>T6BB%</t>
  </si>
  <si>
    <t>Previous</t>
  </si>
  <si>
    <t>Improved?</t>
  </si>
  <si>
    <t>N</t>
  </si>
  <si>
    <t>3/1 %</t>
  </si>
  <si>
    <t>Your Name</t>
  </si>
  <si>
    <t>As you complete assignments, enter your scores in this template as you earn them.</t>
  </si>
  <si>
    <t>I've given you a preliminary 55 points out of 66 points for the first assignment.</t>
  </si>
  <si>
    <t>Notice the 1.1% for Perfect Student is 100, but all the other assignments' the percent score for Perfect Student is 0.</t>
  </si>
  <si>
    <t>As you go, enter "100" in the "Student, Perfect" cell, above and to the right of the point total you earned on WebAssign.</t>
  </si>
  <si>
    <t>Homework and E-Mail Settings</t>
  </si>
  <si>
    <t>Grade After Test 1</t>
  </si>
  <si>
    <t>Interim Grade Before Test 1</t>
  </si>
  <si>
    <t>Current Letter Grade</t>
  </si>
  <si>
    <t>I will give you an updated Grade Report after every test.  You can keep track of your running overall grade using this template.</t>
  </si>
  <si>
    <t>Orientation Tasks</t>
  </si>
  <si>
    <t>When you complete the orientation tasks, your "E-Mail Settings" category will convert to 100.</t>
  </si>
  <si>
    <t>Here is a link to the orientation tasks: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</si>
</sst>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 textRotation="90"/>
    </xf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" textRotation="90"/>
    </xf>
    <xf numFmtId="0" fontId="4" fillId="0" borderId="1" xfId="0" applyFont="1" applyBorder="1"/>
    <xf numFmtId="0" fontId="1" fillId="0" borderId="1" xfId="0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49" fontId="5" fillId="3" borderId="1" xfId="0" applyNumberFormat="1" applyFont="1" applyFill="1" applyBorder="1" applyAlignment="1">
      <alignment horizontal="center" textRotation="90"/>
    </xf>
    <xf numFmtId="49" fontId="5" fillId="4" borderId="1" xfId="0" applyNumberFormat="1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49" fontId="5" fillId="5" borderId="1" xfId="0" applyNumberFormat="1" applyFont="1" applyFill="1" applyBorder="1" applyAlignment="1">
      <alignment horizontal="center" textRotation="90"/>
    </xf>
    <xf numFmtId="49" fontId="5" fillId="0" borderId="0" xfId="0" applyNumberFormat="1" applyFont="1" applyAlignment="1">
      <alignment horizontal="center" textRotation="90"/>
    </xf>
    <xf numFmtId="0" fontId="5" fillId="0" borderId="1" xfId="0" applyFont="1" applyBorder="1"/>
    <xf numFmtId="0" fontId="5" fillId="2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 textRotation="180"/>
    </xf>
    <xf numFmtId="0" fontId="5" fillId="6" borderId="0" xfId="0" applyFont="1" applyFill="1"/>
    <xf numFmtId="49" fontId="5" fillId="0" borderId="1" xfId="0" applyNumberFormat="1" applyFont="1" applyFill="1" applyBorder="1" applyAlignment="1">
      <alignment horizontal="center" textRotation="90"/>
    </xf>
    <xf numFmtId="0" fontId="5" fillId="0" borderId="1" xfId="0" applyFont="1" applyFill="1" applyBorder="1"/>
    <xf numFmtId="0" fontId="5" fillId="0" borderId="0" xfId="0" applyFont="1" applyFill="1"/>
    <xf numFmtId="49" fontId="5" fillId="0" borderId="0" xfId="0" applyNumberFormat="1" applyFont="1" applyBorder="1" applyAlignment="1">
      <alignment horizontal="center" textRotation="90"/>
    </xf>
    <xf numFmtId="0" fontId="5" fillId="0" borderId="2" xfId="0" applyFont="1" applyBorder="1" applyAlignment="1"/>
    <xf numFmtId="0" fontId="5" fillId="0" borderId="1" xfId="0" applyNumberFormat="1" applyFont="1" applyBorder="1" applyAlignment="1">
      <alignment horizontal="center" textRotation="90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0" xfId="2" applyFo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ECFF"/>
      <color rgb="FFFAB9AC"/>
      <color rgb="FFFEF2F0"/>
      <color rgb="FFFBC7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arryzaims.com/public_html/121-online/videos/00-Orient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B40"/>
  <sheetViews>
    <sheetView tabSelected="1" zoomScaleNormal="100" workbookViewId="0">
      <selection activeCell="A2" sqref="A2"/>
    </sheetView>
  </sheetViews>
  <sheetFormatPr defaultRowHeight="18.75" x14ac:dyDescent="0.3"/>
  <cols>
    <col min="1" max="1" width="19.5703125" style="23" customWidth="1"/>
    <col min="2" max="7" width="5.42578125" style="27" customWidth="1"/>
    <col min="8" max="8" width="6" style="23" customWidth="1"/>
    <col min="9" max="9" width="5.42578125" style="23" customWidth="1"/>
    <col min="10" max="10" width="6" style="23" customWidth="1"/>
    <col min="11" max="11" width="5.42578125" style="23" customWidth="1"/>
    <col min="12" max="12" width="6" style="23" customWidth="1"/>
    <col min="13" max="13" width="5.42578125" style="23" customWidth="1"/>
    <col min="14" max="14" width="6" style="23" customWidth="1"/>
    <col min="15" max="15" width="5.42578125" style="23" customWidth="1"/>
    <col min="16" max="16" width="6" style="23" customWidth="1"/>
    <col min="17" max="17" width="5.42578125" style="23" customWidth="1"/>
    <col min="18" max="18" width="6" style="23" customWidth="1"/>
    <col min="19" max="19" width="5.42578125" style="23" customWidth="1"/>
    <col min="20" max="20" width="6" style="23" customWidth="1"/>
    <col min="21" max="21" width="5.42578125" style="23" customWidth="1"/>
    <col min="22" max="22" width="6" style="23" customWidth="1"/>
    <col min="23" max="23" width="5.42578125" style="23" customWidth="1"/>
    <col min="24" max="24" width="6" style="23" customWidth="1"/>
    <col min="25" max="25" width="5.42578125" style="23" customWidth="1"/>
    <col min="26" max="26" width="6" style="23" customWidth="1"/>
    <col min="27" max="27" width="5.42578125" style="23" customWidth="1"/>
    <col min="28" max="28" width="6" style="23" customWidth="1"/>
    <col min="29" max="29" width="5.42578125" style="23" customWidth="1"/>
    <col min="30" max="30" width="6" style="23" customWidth="1"/>
    <col min="31" max="31" width="5.42578125" style="23" customWidth="1"/>
    <col min="32" max="32" width="6" style="23" customWidth="1"/>
    <col min="33" max="33" width="5.42578125" style="23" customWidth="1"/>
    <col min="34" max="34" width="6" style="23" customWidth="1"/>
    <col min="35" max="35" width="5.42578125" style="23" customWidth="1"/>
    <col min="36" max="36" width="6" style="23" customWidth="1"/>
    <col min="37" max="37" width="5.42578125" style="23" customWidth="1"/>
    <col min="38" max="38" width="6" style="23" customWidth="1"/>
    <col min="39" max="39" width="5.42578125" style="23" customWidth="1"/>
    <col min="40" max="40" width="6" style="23" customWidth="1"/>
    <col min="41" max="41" width="5.42578125" style="23" customWidth="1"/>
    <col min="42" max="42" width="6" style="23" customWidth="1"/>
    <col min="43" max="43" width="5.42578125" style="23" customWidth="1"/>
    <col min="44" max="44" width="6" style="23" customWidth="1"/>
    <col min="45" max="45" width="5.42578125" style="23" customWidth="1"/>
    <col min="46" max="46" width="6" style="23" customWidth="1"/>
    <col min="47" max="47" width="5.42578125" style="23" customWidth="1"/>
    <col min="48" max="48" width="6" style="23" customWidth="1"/>
    <col min="49" max="49" width="5.42578125" style="23" customWidth="1"/>
    <col min="50" max="50" width="6" style="23" customWidth="1"/>
    <col min="51" max="51" width="5.42578125" style="23" customWidth="1"/>
    <col min="52" max="52" width="6" style="23" customWidth="1"/>
    <col min="53" max="53" width="5.42578125" style="23" customWidth="1"/>
    <col min="54" max="54" width="6" style="23" customWidth="1"/>
    <col min="55" max="55" width="5.42578125" style="23" customWidth="1"/>
    <col min="56" max="56" width="6" style="23" customWidth="1"/>
    <col min="57" max="57" width="5.42578125" style="23" customWidth="1"/>
    <col min="58" max="58" width="6" style="23" customWidth="1"/>
    <col min="59" max="59" width="5.42578125" style="23" customWidth="1"/>
    <col min="60" max="60" width="6" style="23" customWidth="1"/>
    <col min="61" max="61" width="5.42578125" style="23" customWidth="1"/>
    <col min="62" max="62" width="6" style="23" customWidth="1"/>
    <col min="63" max="63" width="5.42578125" style="23" customWidth="1"/>
    <col min="64" max="64" width="6" style="23" customWidth="1"/>
    <col min="65" max="65" width="5.42578125" style="23" customWidth="1"/>
    <col min="66" max="66" width="6" style="23" customWidth="1"/>
    <col min="67" max="67" width="5.42578125" style="23" customWidth="1"/>
    <col min="68" max="68" width="6" style="23" customWidth="1"/>
    <col min="69" max="69" width="5.42578125" style="23" customWidth="1"/>
    <col min="70" max="70" width="6" style="23" customWidth="1"/>
    <col min="71" max="71" width="5.42578125" style="23" customWidth="1"/>
    <col min="72" max="72" width="6" style="23" customWidth="1"/>
    <col min="73" max="73" width="5.42578125" style="23" customWidth="1"/>
    <col min="74" max="74" width="6" style="23" customWidth="1"/>
    <col min="75" max="75" width="5.42578125" style="23" customWidth="1"/>
    <col min="76" max="76" width="6" style="23" customWidth="1"/>
    <col min="77" max="77" width="5.42578125" style="23" customWidth="1"/>
    <col min="78" max="78" width="6" style="23" customWidth="1"/>
    <col min="79" max="79" width="5.42578125" style="23" customWidth="1"/>
    <col min="80" max="80" width="6" style="23" customWidth="1"/>
    <col min="81" max="81" width="5.42578125" style="23" customWidth="1"/>
    <col min="82" max="82" width="6" style="23" customWidth="1"/>
    <col min="83" max="83" width="5.42578125" style="23" customWidth="1"/>
    <col min="84" max="84" width="6" style="23" customWidth="1"/>
    <col min="85" max="85" width="5.42578125" style="23" customWidth="1"/>
    <col min="86" max="86" width="6" style="23" customWidth="1"/>
    <col min="87" max="87" width="5.42578125" style="23" customWidth="1"/>
    <col min="88" max="88" width="6" style="23" customWidth="1"/>
    <col min="89" max="89" width="5.42578125" style="23" customWidth="1"/>
    <col min="90" max="90" width="6" style="23" customWidth="1"/>
    <col min="91" max="91" width="5.42578125" style="23" customWidth="1"/>
    <col min="92" max="92" width="6" style="23" customWidth="1"/>
    <col min="93" max="93" width="5.42578125" style="23" customWidth="1"/>
    <col min="94" max="94" width="6" style="23" customWidth="1"/>
    <col min="95" max="95" width="5.42578125" style="23" customWidth="1"/>
    <col min="96" max="96" width="6" style="23" customWidth="1"/>
    <col min="97" max="97" width="5.42578125" style="23" customWidth="1"/>
    <col min="98" max="98" width="5.42578125" style="24" customWidth="1"/>
    <col min="99" max="106" width="5.42578125" style="23" customWidth="1"/>
    <col min="107" max="107" width="5.42578125" style="25" customWidth="1"/>
    <col min="108" max="108" width="5" style="23" customWidth="1"/>
    <col min="109" max="109" width="5.42578125" style="23" customWidth="1"/>
    <col min="110" max="110" width="6" style="23" customWidth="1"/>
    <col min="111" max="112" width="5.42578125" style="23" customWidth="1"/>
    <col min="113" max="113" width="5" style="23" customWidth="1"/>
    <col min="114" max="114" width="5.42578125" style="23" customWidth="1"/>
    <col min="115" max="115" width="6" style="23" customWidth="1"/>
    <col min="116" max="117" width="5.42578125" style="23" customWidth="1"/>
    <col min="118" max="118" width="5" style="23" customWidth="1"/>
    <col min="119" max="119" width="5.42578125" style="23" customWidth="1"/>
    <col min="120" max="120" width="6" style="23" customWidth="1"/>
    <col min="121" max="124" width="5.42578125" style="23" customWidth="1"/>
    <col min="125" max="125" width="6" style="23" customWidth="1"/>
    <col min="126" max="126" width="5.42578125" style="23" customWidth="1"/>
    <col min="127" max="127" width="6" style="23" customWidth="1"/>
    <col min="128" max="129" width="5.42578125" style="23" customWidth="1"/>
    <col min="130" max="130" width="6" style="23" customWidth="1"/>
    <col min="131" max="131" width="5.42578125" style="23" customWidth="1"/>
    <col min="132" max="132" width="6" style="23" customWidth="1"/>
    <col min="133" max="134" width="5.42578125" style="23" customWidth="1"/>
    <col min="135" max="135" width="6" style="23" customWidth="1"/>
    <col min="136" max="136" width="5.42578125" style="23" customWidth="1"/>
    <col min="137" max="137" width="6" style="23" customWidth="1"/>
    <col min="138" max="139" width="5.42578125" style="23" customWidth="1"/>
    <col min="140" max="140" width="6" style="23" customWidth="1"/>
    <col min="141" max="142" width="5.42578125" style="23" customWidth="1"/>
    <col min="143" max="143" width="5.42578125" style="24" customWidth="1"/>
    <col min="144" max="147" width="5.42578125" style="23" customWidth="1"/>
    <col min="148" max="148" width="5.7109375" style="23" customWidth="1"/>
    <col min="149" max="149" width="5.42578125" style="32" customWidth="1"/>
    <col min="150" max="153" width="5.42578125" style="27" customWidth="1"/>
    <col min="154" max="154" width="9.140625" style="23"/>
    <col min="155" max="155" width="22.85546875" style="23" customWidth="1"/>
    <col min="156" max="158" width="4.85546875" style="23" customWidth="1"/>
    <col min="159" max="160" width="5.42578125" style="23" customWidth="1"/>
    <col min="161" max="16384" width="9.140625" style="23"/>
  </cols>
  <sheetData>
    <row r="1" spans="1:158" s="17" customFormat="1" ht="195.75" customHeight="1" x14ac:dyDescent="0.2">
      <c r="A1" s="33" t="s">
        <v>1</v>
      </c>
      <c r="B1" s="11" t="str">
        <f>CT1</f>
        <v>Homework Average</v>
      </c>
      <c r="C1" s="35" t="str">
        <f>EP1</f>
        <v>Orientation Tasks</v>
      </c>
      <c r="D1" s="11" t="str">
        <f>DC1</f>
        <v>Writing Projects</v>
      </c>
      <c r="E1" s="11" t="str">
        <f>ES1</f>
        <v>Interim Grade Before Test 1</v>
      </c>
      <c r="F1" s="11" t="str">
        <f>ER1</f>
        <v>Grade After Test 1</v>
      </c>
      <c r="G1" s="11" t="str">
        <f>ET1</f>
        <v>Current Letter Grade</v>
      </c>
      <c r="H1" s="15" t="s">
        <v>174</v>
      </c>
      <c r="I1" s="11" t="s">
        <v>38</v>
      </c>
      <c r="J1" s="15" t="s">
        <v>176</v>
      </c>
      <c r="K1" s="11" t="s">
        <v>39</v>
      </c>
      <c r="L1" s="15" t="s">
        <v>177</v>
      </c>
      <c r="M1" s="11" t="s">
        <v>40</v>
      </c>
      <c r="N1" s="15" t="s">
        <v>178</v>
      </c>
      <c r="O1" s="11" t="s">
        <v>41</v>
      </c>
      <c r="P1" s="15" t="s">
        <v>179</v>
      </c>
      <c r="Q1" s="11" t="s">
        <v>42</v>
      </c>
      <c r="R1" s="15" t="s">
        <v>180</v>
      </c>
      <c r="S1" s="11" t="s">
        <v>43</v>
      </c>
      <c r="T1" s="15" t="s">
        <v>181</v>
      </c>
      <c r="U1" s="11" t="s">
        <v>44</v>
      </c>
      <c r="V1" s="15" t="s">
        <v>182</v>
      </c>
      <c r="W1" s="11" t="s">
        <v>45</v>
      </c>
      <c r="X1" s="15" t="s">
        <v>183</v>
      </c>
      <c r="Y1" s="11" t="s">
        <v>46</v>
      </c>
      <c r="Z1" s="15" t="s">
        <v>184</v>
      </c>
      <c r="AA1" s="11" t="s">
        <v>47</v>
      </c>
      <c r="AB1" s="15" t="s">
        <v>185</v>
      </c>
      <c r="AC1" s="11" t="s">
        <v>48</v>
      </c>
      <c r="AD1" s="15" t="s">
        <v>151</v>
      </c>
      <c r="AE1" s="11" t="s">
        <v>94</v>
      </c>
      <c r="AF1" s="15" t="s">
        <v>163</v>
      </c>
      <c r="AG1" s="11" t="s">
        <v>95</v>
      </c>
      <c r="AH1" s="15" t="s">
        <v>152</v>
      </c>
      <c r="AI1" s="11" t="s">
        <v>96</v>
      </c>
      <c r="AJ1" s="15" t="s">
        <v>186</v>
      </c>
      <c r="AK1" s="11" t="s">
        <v>97</v>
      </c>
      <c r="AL1" s="15" t="s">
        <v>153</v>
      </c>
      <c r="AM1" s="11" t="s">
        <v>98</v>
      </c>
      <c r="AN1" s="15" t="s">
        <v>154</v>
      </c>
      <c r="AO1" s="11" t="s">
        <v>99</v>
      </c>
      <c r="AP1" s="15" t="s">
        <v>155</v>
      </c>
      <c r="AQ1" s="11" t="s">
        <v>100</v>
      </c>
      <c r="AR1" s="15" t="s">
        <v>157</v>
      </c>
      <c r="AS1" s="11" t="s">
        <v>156</v>
      </c>
      <c r="AT1" s="15" t="s">
        <v>168</v>
      </c>
      <c r="AU1" s="11" t="s">
        <v>221</v>
      </c>
      <c r="AV1" s="15" t="s">
        <v>158</v>
      </c>
      <c r="AW1" s="11" t="s">
        <v>101</v>
      </c>
      <c r="AX1" s="15" t="s">
        <v>159</v>
      </c>
      <c r="AY1" s="11" t="s">
        <v>102</v>
      </c>
      <c r="AZ1" s="15" t="s">
        <v>160</v>
      </c>
      <c r="BA1" s="11" t="s">
        <v>103</v>
      </c>
      <c r="BB1" s="15" t="s">
        <v>161</v>
      </c>
      <c r="BC1" s="11" t="s">
        <v>104</v>
      </c>
      <c r="BD1" s="15" t="s">
        <v>164</v>
      </c>
      <c r="BE1" s="11" t="s">
        <v>105</v>
      </c>
      <c r="BF1" s="15" t="s">
        <v>165</v>
      </c>
      <c r="BG1" s="11" t="s">
        <v>106</v>
      </c>
      <c r="BH1" s="15" t="s">
        <v>187</v>
      </c>
      <c r="BI1" s="11" t="s">
        <v>107</v>
      </c>
      <c r="BJ1" s="15" t="s">
        <v>188</v>
      </c>
      <c r="BK1" s="11" t="s">
        <v>108</v>
      </c>
      <c r="BL1" s="15" t="s">
        <v>189</v>
      </c>
      <c r="BM1" s="11" t="s">
        <v>109</v>
      </c>
      <c r="BN1" s="15" t="s">
        <v>190</v>
      </c>
      <c r="BO1" s="11" t="s">
        <v>110</v>
      </c>
      <c r="BP1" s="15" t="s">
        <v>191</v>
      </c>
      <c r="BQ1" s="11" t="s">
        <v>111</v>
      </c>
      <c r="BR1" s="15" t="s">
        <v>192</v>
      </c>
      <c r="BS1" s="11" t="s">
        <v>112</v>
      </c>
      <c r="BT1" s="15" t="s">
        <v>193</v>
      </c>
      <c r="BU1" s="11" t="s">
        <v>113</v>
      </c>
      <c r="BV1" s="15" t="s">
        <v>194</v>
      </c>
      <c r="BW1" s="11" t="s">
        <v>114</v>
      </c>
      <c r="BX1" s="15" t="s">
        <v>195</v>
      </c>
      <c r="BY1" s="11" t="s">
        <v>115</v>
      </c>
      <c r="BZ1" s="15" t="s">
        <v>196</v>
      </c>
      <c r="CA1" s="11" t="s">
        <v>116</v>
      </c>
      <c r="CB1" s="15" t="s">
        <v>197</v>
      </c>
      <c r="CC1" s="11" t="s">
        <v>117</v>
      </c>
      <c r="CD1" s="15" t="s">
        <v>198</v>
      </c>
      <c r="CE1" s="11" t="s">
        <v>118</v>
      </c>
      <c r="CF1" s="15" t="s">
        <v>199</v>
      </c>
      <c r="CG1" s="11" t="s">
        <v>119</v>
      </c>
      <c r="CH1" s="15" t="s">
        <v>200</v>
      </c>
      <c r="CI1" s="11" t="s">
        <v>120</v>
      </c>
      <c r="CJ1" s="15" t="s">
        <v>201</v>
      </c>
      <c r="CK1" s="11" t="s">
        <v>202</v>
      </c>
      <c r="CL1" s="15" t="s">
        <v>203</v>
      </c>
      <c r="CM1" s="11" t="s">
        <v>121</v>
      </c>
      <c r="CN1" s="15" t="s">
        <v>204</v>
      </c>
      <c r="CO1" s="11" t="s">
        <v>122</v>
      </c>
      <c r="CP1" s="15" t="s">
        <v>205</v>
      </c>
      <c r="CQ1" s="11" t="s">
        <v>123</v>
      </c>
      <c r="CR1" s="15" t="s">
        <v>206</v>
      </c>
      <c r="CS1" s="11" t="s">
        <v>124</v>
      </c>
      <c r="CT1" s="12" t="s">
        <v>150</v>
      </c>
      <c r="CU1" s="11" t="s">
        <v>50</v>
      </c>
      <c r="CV1" s="11" t="s">
        <v>51</v>
      </c>
      <c r="CW1" s="11" t="s">
        <v>125</v>
      </c>
      <c r="CX1" s="11" t="s">
        <v>126</v>
      </c>
      <c r="CY1" s="11" t="s">
        <v>127</v>
      </c>
      <c r="CZ1" s="11" t="s">
        <v>128</v>
      </c>
      <c r="DA1" s="11" t="s">
        <v>129</v>
      </c>
      <c r="DB1" s="11" t="s">
        <v>130</v>
      </c>
      <c r="DC1" s="13" t="s">
        <v>131</v>
      </c>
      <c r="DD1" s="15" t="s">
        <v>92</v>
      </c>
      <c r="DE1" s="11" t="s">
        <v>93</v>
      </c>
      <c r="DF1" s="15" t="s">
        <v>162</v>
      </c>
      <c r="DG1" s="11" t="s">
        <v>166</v>
      </c>
      <c r="DH1" s="14" t="s">
        <v>133</v>
      </c>
      <c r="DI1" s="15" t="s">
        <v>134</v>
      </c>
      <c r="DJ1" s="11" t="s">
        <v>135</v>
      </c>
      <c r="DK1" s="15" t="s">
        <v>147</v>
      </c>
      <c r="DL1" s="11" t="s">
        <v>132</v>
      </c>
      <c r="DM1" s="14" t="s">
        <v>138</v>
      </c>
      <c r="DN1" s="15" t="s">
        <v>207</v>
      </c>
      <c r="DO1" s="11" t="s">
        <v>136</v>
      </c>
      <c r="DP1" s="15" t="s">
        <v>208</v>
      </c>
      <c r="DQ1" s="11" t="s">
        <v>137</v>
      </c>
      <c r="DR1" s="14" t="s">
        <v>139</v>
      </c>
      <c r="DS1" s="11" t="s">
        <v>173</v>
      </c>
      <c r="DT1" s="14" t="s">
        <v>175</v>
      </c>
      <c r="DU1" s="15" t="s">
        <v>209</v>
      </c>
      <c r="DV1" s="11" t="s">
        <v>140</v>
      </c>
      <c r="DW1" s="15" t="s">
        <v>210</v>
      </c>
      <c r="DX1" s="11" t="s">
        <v>167</v>
      </c>
      <c r="DY1" s="14" t="s">
        <v>141</v>
      </c>
      <c r="DZ1" s="15" t="s">
        <v>211</v>
      </c>
      <c r="EA1" s="11" t="s">
        <v>148</v>
      </c>
      <c r="EB1" s="15" t="s">
        <v>212</v>
      </c>
      <c r="EC1" s="11" t="s">
        <v>149</v>
      </c>
      <c r="ED1" s="14" t="s">
        <v>142</v>
      </c>
      <c r="EE1" s="15" t="s">
        <v>213</v>
      </c>
      <c r="EF1" s="11" t="s">
        <v>216</v>
      </c>
      <c r="EG1" s="15" t="s">
        <v>214</v>
      </c>
      <c r="EH1" s="11" t="s">
        <v>217</v>
      </c>
      <c r="EI1" s="14" t="s">
        <v>215</v>
      </c>
      <c r="EJ1" s="15" t="s">
        <v>143</v>
      </c>
      <c r="EK1" s="11" t="s">
        <v>144</v>
      </c>
      <c r="EL1" s="14" t="s">
        <v>145</v>
      </c>
      <c r="EM1" s="12" t="s">
        <v>146</v>
      </c>
      <c r="EN1" s="15" t="s">
        <v>150</v>
      </c>
      <c r="EO1" s="15" t="s">
        <v>131</v>
      </c>
      <c r="EP1" s="15" t="s">
        <v>232</v>
      </c>
      <c r="EQ1" s="15" t="s">
        <v>227</v>
      </c>
      <c r="ER1" s="16" t="s">
        <v>228</v>
      </c>
      <c r="ES1" s="30" t="s">
        <v>229</v>
      </c>
      <c r="ET1" s="11" t="s">
        <v>230</v>
      </c>
      <c r="EU1" s="11" t="s">
        <v>218</v>
      </c>
      <c r="EV1" s="11" t="s">
        <v>218</v>
      </c>
      <c r="EW1" s="11" t="s">
        <v>219</v>
      </c>
    </row>
    <row r="2" spans="1:158" ht="18" customHeight="1" x14ac:dyDescent="0.3">
      <c r="A2" s="34" t="s">
        <v>37</v>
      </c>
      <c r="B2" s="36">
        <f t="shared" ref="B2:B3" si="0">CT2</f>
        <v>100</v>
      </c>
      <c r="C2" s="37">
        <f t="shared" ref="C2:C3" si="1">EP2</f>
        <v>100</v>
      </c>
      <c r="D2" s="36">
        <f t="shared" ref="D2:D3" si="2">DC2</f>
        <v>100</v>
      </c>
      <c r="E2" s="36">
        <f t="shared" ref="E2:E3" si="3">ES2</f>
        <v>99.999999999999986</v>
      </c>
      <c r="F2" s="36">
        <f t="shared" ref="F2:F3" si="4">ER2</f>
        <v>100</v>
      </c>
      <c r="G2" s="36" t="str">
        <f t="shared" ref="G2:G3" si="5">ET2</f>
        <v>A</v>
      </c>
      <c r="H2" s="18">
        <v>66</v>
      </c>
      <c r="I2" s="18">
        <v>100</v>
      </c>
      <c r="J2" s="18">
        <v>121</v>
      </c>
      <c r="K2" s="18">
        <v>0</v>
      </c>
      <c r="L2" s="18">
        <v>48</v>
      </c>
      <c r="M2" s="18">
        <v>0</v>
      </c>
      <c r="N2" s="18">
        <v>109</v>
      </c>
      <c r="O2" s="18">
        <v>0</v>
      </c>
      <c r="P2" s="18">
        <v>45</v>
      </c>
      <c r="Q2" s="18">
        <v>0</v>
      </c>
      <c r="R2" s="18">
        <v>82</v>
      </c>
      <c r="S2" s="18">
        <v>0</v>
      </c>
      <c r="T2" s="18">
        <v>24</v>
      </c>
      <c r="U2" s="18">
        <v>0</v>
      </c>
      <c r="V2" s="18">
        <v>79</v>
      </c>
      <c r="W2" s="18">
        <v>0</v>
      </c>
      <c r="X2" s="18">
        <v>18</v>
      </c>
      <c r="Y2" s="18">
        <v>0</v>
      </c>
      <c r="Z2" s="18">
        <v>36</v>
      </c>
      <c r="AA2" s="18">
        <v>0</v>
      </c>
      <c r="AB2" s="18">
        <v>24</v>
      </c>
      <c r="AC2" s="18">
        <v>0</v>
      </c>
      <c r="AD2" s="18">
        <v>77</v>
      </c>
      <c r="AE2" s="18">
        <v>0</v>
      </c>
      <c r="AF2" s="18">
        <v>174</v>
      </c>
      <c r="AG2" s="18">
        <v>0</v>
      </c>
      <c r="AH2" s="18">
        <v>132</v>
      </c>
      <c r="AI2" s="18">
        <v>0</v>
      </c>
      <c r="AJ2" s="18">
        <v>40</v>
      </c>
      <c r="AK2" s="18">
        <v>0</v>
      </c>
      <c r="AL2" s="18">
        <v>42</v>
      </c>
      <c r="AM2" s="18">
        <v>0</v>
      </c>
      <c r="AN2" s="18">
        <v>129</v>
      </c>
      <c r="AO2" s="18">
        <v>0</v>
      </c>
      <c r="AP2" s="18">
        <v>110</v>
      </c>
      <c r="AQ2" s="18">
        <v>0</v>
      </c>
      <c r="AR2" s="18">
        <v>44</v>
      </c>
      <c r="AS2" s="18">
        <v>0</v>
      </c>
      <c r="AT2" s="18">
        <v>97</v>
      </c>
      <c r="AU2" s="18">
        <v>0</v>
      </c>
      <c r="AV2" s="18">
        <v>98</v>
      </c>
      <c r="AW2" s="23">
        <v>0</v>
      </c>
      <c r="AX2" s="18">
        <v>35</v>
      </c>
      <c r="AY2" s="18">
        <v>0</v>
      </c>
      <c r="AZ2" s="18">
        <v>70</v>
      </c>
      <c r="BA2" s="18">
        <v>0</v>
      </c>
      <c r="BB2" s="18">
        <v>70</v>
      </c>
      <c r="BC2" s="18">
        <v>0</v>
      </c>
      <c r="BD2" s="18">
        <v>141</v>
      </c>
      <c r="BE2" s="18">
        <v>0</v>
      </c>
      <c r="BF2" s="18">
        <v>71</v>
      </c>
      <c r="BG2" s="18">
        <v>0</v>
      </c>
      <c r="BH2" s="18">
        <v>116</v>
      </c>
      <c r="BI2" s="18">
        <v>0</v>
      </c>
      <c r="BJ2" s="18">
        <v>74</v>
      </c>
      <c r="BK2" s="18">
        <v>0</v>
      </c>
      <c r="BL2" s="18">
        <v>161</v>
      </c>
      <c r="BM2" s="18">
        <v>0</v>
      </c>
      <c r="BN2" s="18">
        <v>49</v>
      </c>
      <c r="BO2" s="18">
        <v>0</v>
      </c>
      <c r="BP2" s="18">
        <v>58</v>
      </c>
      <c r="BQ2" s="18">
        <v>0</v>
      </c>
      <c r="BR2" s="18">
        <v>24</v>
      </c>
      <c r="BS2" s="18">
        <v>0</v>
      </c>
      <c r="BT2" s="18">
        <v>46</v>
      </c>
      <c r="BU2" s="18">
        <v>0</v>
      </c>
      <c r="BV2" s="18">
        <v>26</v>
      </c>
      <c r="BW2" s="18">
        <v>0</v>
      </c>
      <c r="BX2" s="18">
        <v>19</v>
      </c>
      <c r="BY2" s="18">
        <v>0</v>
      </c>
      <c r="BZ2" s="18">
        <v>26</v>
      </c>
      <c r="CA2" s="18">
        <v>0</v>
      </c>
      <c r="CB2" s="18">
        <v>59</v>
      </c>
      <c r="CC2" s="18">
        <v>0</v>
      </c>
      <c r="CD2" s="18">
        <v>54</v>
      </c>
      <c r="CE2" s="18">
        <v>0</v>
      </c>
      <c r="CF2" s="18">
        <v>83</v>
      </c>
      <c r="CG2" s="18">
        <v>0</v>
      </c>
      <c r="CH2" s="18">
        <v>61</v>
      </c>
      <c r="CI2" s="18">
        <v>0</v>
      </c>
      <c r="CJ2" s="18">
        <v>115</v>
      </c>
      <c r="CK2" s="18">
        <v>0</v>
      </c>
      <c r="CL2" s="18">
        <v>134</v>
      </c>
      <c r="CM2" s="18">
        <v>0</v>
      </c>
      <c r="CN2" s="18">
        <v>56</v>
      </c>
      <c r="CO2" s="18">
        <v>0</v>
      </c>
      <c r="CP2" s="18">
        <v>39</v>
      </c>
      <c r="CQ2" s="18">
        <v>0</v>
      </c>
      <c r="CR2" s="18">
        <v>32</v>
      </c>
      <c r="CS2" s="18">
        <v>0</v>
      </c>
      <c r="CT2" s="19">
        <f>IF(I2=0,"None",MIN(SUM(I2,K2,M2,O2,Q2,S2,U2,W2,Y2,AA2,AC2,AE2,AG2,AI2,AK2,AM2,AO2,AQ2,AS2,AU2,AW2,AY2,BA2,BC2,BE2,BG2,BI2,BK2,BM2,BO2,BQ2,BS2,BU2,BW2,BY2,CA2,CC2,CE2,CG2,CI2,CK2,CM2,CO2,CQ2,CS2)/SUM($I$2,$K$2,$M$2,$O$2,$Q$2,$S$2,$U$2,$W$2,$Y$2,$AA$2,$AC$2,$AE$2,$AG$2,$AI$2,$AK$2,$AM$2,$AO$2,$AQ$2,$AS$2,$AU$2,$AW$2,$AY$2,$BA$2,$BC$2,$BE$2,$BG$2,$BI$2,$BK$2,$BM$2,$BO$2,$BQ$2,$BS$2,$BU$2,$BW$2,$BY$2,$CA$2,$CC$2,$CE$2,$CG$2,$CI$2,$CK$2,$CM$2,$CO$2,$CQ$2,$CS$2)*100,100))</f>
        <v>100</v>
      </c>
      <c r="CU2" s="18">
        <v>50</v>
      </c>
      <c r="CV2" s="18">
        <v>100</v>
      </c>
      <c r="CW2" s="18">
        <v>50</v>
      </c>
      <c r="CX2" s="18">
        <v>0</v>
      </c>
      <c r="CY2" s="18">
        <v>30</v>
      </c>
      <c r="CZ2" s="18">
        <v>0</v>
      </c>
      <c r="DA2" s="18">
        <v>70</v>
      </c>
      <c r="DB2" s="18">
        <v>0</v>
      </c>
      <c r="DC2" s="20">
        <f>SUM(CV2,CX2,CZ2,DB2)/SUM($CV$2,$CX$2,$CZ$2,$DB$2)*100</f>
        <v>100</v>
      </c>
      <c r="DD2" s="18">
        <v>55</v>
      </c>
      <c r="DE2" s="18">
        <v>0</v>
      </c>
      <c r="DF2" s="18">
        <v>55</v>
      </c>
      <c r="DG2" s="18">
        <v>0</v>
      </c>
      <c r="DH2" s="21">
        <f>MAX(DE2,DG2)</f>
        <v>0</v>
      </c>
      <c r="DI2" s="18">
        <v>91</v>
      </c>
      <c r="DJ2" s="18">
        <v>0</v>
      </c>
      <c r="DK2" s="18">
        <v>91</v>
      </c>
      <c r="DL2" s="18">
        <v>0</v>
      </c>
      <c r="DM2" s="21">
        <f>MAX(DJ2,DL2)</f>
        <v>0</v>
      </c>
      <c r="DN2" s="18">
        <v>132</v>
      </c>
      <c r="DO2" s="18">
        <v>0</v>
      </c>
      <c r="DP2" s="18">
        <v>132</v>
      </c>
      <c r="DQ2" s="18">
        <v>0</v>
      </c>
      <c r="DR2" s="21">
        <v>100</v>
      </c>
      <c r="DS2" s="18">
        <f>CY2</f>
        <v>30</v>
      </c>
      <c r="DT2" s="21">
        <f>0.7*DR2+0.3*DS2</f>
        <v>79</v>
      </c>
      <c r="DU2" s="18">
        <v>60</v>
      </c>
      <c r="DV2" s="18">
        <v>0</v>
      </c>
      <c r="DW2" s="18">
        <v>60</v>
      </c>
      <c r="DX2" s="18">
        <v>0</v>
      </c>
      <c r="DY2" s="21">
        <f>MAX(DV2,DX2)</f>
        <v>0</v>
      </c>
      <c r="DZ2" s="18">
        <v>39</v>
      </c>
      <c r="EA2" s="18">
        <v>0</v>
      </c>
      <c r="EB2" s="18">
        <v>39</v>
      </c>
      <c r="EC2" s="18">
        <v>0</v>
      </c>
      <c r="ED2" s="21">
        <f t="shared" ref="ED2" si="6">MAX(EA2,EC2)</f>
        <v>0</v>
      </c>
      <c r="EE2" s="18">
        <v>29</v>
      </c>
      <c r="EF2" s="18">
        <v>0</v>
      </c>
      <c r="EG2" s="18">
        <v>29</v>
      </c>
      <c r="EH2" s="18">
        <v>0</v>
      </c>
      <c r="EI2" s="21">
        <f t="shared" ref="EI2" si="7">MAX(EF2,EH2)</f>
        <v>0</v>
      </c>
      <c r="EJ2" s="18">
        <v>87</v>
      </c>
      <c r="EK2" s="18">
        <v>0</v>
      </c>
      <c r="EL2" s="21">
        <f>EK2</f>
        <v>0</v>
      </c>
      <c r="EM2" s="19">
        <f t="shared" ref="EM2" si="8">SUM(DH2,DM2,DT2,DY2,ED2,EL2)/SUM($DH$2,$DM$2,$DT$2,$DY$2,$ED$2,$EL$2)*100</f>
        <v>100</v>
      </c>
      <c r="EN2" s="18">
        <f>CT2</f>
        <v>100</v>
      </c>
      <c r="EO2" s="18">
        <f t="shared" ref="EO2" si="9">DC2</f>
        <v>100</v>
      </c>
      <c r="EP2" s="18">
        <v>100</v>
      </c>
      <c r="EQ2" s="18">
        <f>2/3*EN2+1/3*EP2</f>
        <v>99.999999999999986</v>
      </c>
      <c r="ER2" s="22">
        <f>0.2*EN2+0.6*EM2+0.1*EO2+0.1*EP2</f>
        <v>100</v>
      </c>
      <c r="ES2" s="31">
        <f>2/3*EN2+1/3*EP2</f>
        <v>99.999999999999986</v>
      </c>
      <c r="ET2" s="26" t="s">
        <v>49</v>
      </c>
      <c r="EU2" s="26" t="s">
        <v>49</v>
      </c>
      <c r="EV2" s="26" t="s">
        <v>49</v>
      </c>
      <c r="EW2" s="26" t="s">
        <v>220</v>
      </c>
    </row>
    <row r="3" spans="1:158" ht="18.75" customHeight="1" x14ac:dyDescent="0.3">
      <c r="A3" s="18" t="s">
        <v>222</v>
      </c>
      <c r="B3" s="36">
        <f t="shared" si="0"/>
        <v>83.333333333333343</v>
      </c>
      <c r="C3" s="37">
        <f t="shared" si="1"/>
        <v>0</v>
      </c>
      <c r="D3" s="36">
        <f t="shared" si="2"/>
        <v>0</v>
      </c>
      <c r="E3" s="36">
        <f t="shared" si="3"/>
        <v>55.555555555555557</v>
      </c>
      <c r="F3" s="36">
        <f t="shared" si="4"/>
        <v>16.666666666666668</v>
      </c>
      <c r="G3" s="36" t="str">
        <f t="shared" si="5"/>
        <v>A</v>
      </c>
      <c r="H3" s="18">
        <v>55</v>
      </c>
      <c r="I3" s="18">
        <f>H3/$H$2*100</f>
        <v>83.333333333333343</v>
      </c>
      <c r="J3" s="18">
        <v>0</v>
      </c>
      <c r="K3" s="18">
        <f>J3/$J$2*100</f>
        <v>0</v>
      </c>
      <c r="L3" s="18">
        <v>0</v>
      </c>
      <c r="M3" s="18">
        <f>L3/$L$2*100</f>
        <v>0</v>
      </c>
      <c r="N3" s="18">
        <v>0</v>
      </c>
      <c r="O3" s="18">
        <f>N3/$N$2*100</f>
        <v>0</v>
      </c>
      <c r="P3" s="18">
        <v>0</v>
      </c>
      <c r="Q3" s="18">
        <f>P3/$P$2*100</f>
        <v>0</v>
      </c>
      <c r="R3" s="18">
        <v>0</v>
      </c>
      <c r="S3" s="18">
        <f>R3/$R$2*100</f>
        <v>0</v>
      </c>
      <c r="T3" s="18">
        <v>0</v>
      </c>
      <c r="U3" s="18">
        <f>T3/$T$2*100</f>
        <v>0</v>
      </c>
      <c r="V3" s="18">
        <v>0</v>
      </c>
      <c r="W3" s="18">
        <f>V3/$V$2*100</f>
        <v>0</v>
      </c>
      <c r="X3" s="18">
        <v>0</v>
      </c>
      <c r="Y3" s="18">
        <f>X3/$X$2*100</f>
        <v>0</v>
      </c>
      <c r="Z3" s="18">
        <v>0</v>
      </c>
      <c r="AA3" s="18">
        <f>Z3/$Z$2*100</f>
        <v>0</v>
      </c>
      <c r="AB3" s="18">
        <v>0</v>
      </c>
      <c r="AC3" s="18">
        <f>AB3/$AB$2*100</f>
        <v>0</v>
      </c>
      <c r="AD3" s="18">
        <v>0</v>
      </c>
      <c r="AE3" s="18">
        <f>AD3/$AD$2*100</f>
        <v>0</v>
      </c>
      <c r="AF3" s="18">
        <v>0</v>
      </c>
      <c r="AG3" s="18">
        <f>AF3/$AF$2*100</f>
        <v>0</v>
      </c>
      <c r="AH3" s="18">
        <v>0</v>
      </c>
      <c r="AI3" s="18">
        <f>AH3/$AH$2*100</f>
        <v>0</v>
      </c>
      <c r="AJ3" s="18">
        <v>0</v>
      </c>
      <c r="AK3" s="18">
        <f>AJ3/$AJ$2*100</f>
        <v>0</v>
      </c>
      <c r="AL3" s="18">
        <v>0</v>
      </c>
      <c r="AM3" s="18">
        <f>AL3/$AL$2*100</f>
        <v>0</v>
      </c>
      <c r="AN3" s="18">
        <v>0</v>
      </c>
      <c r="AO3" s="18">
        <f>AN3/$AN$2*100</f>
        <v>0</v>
      </c>
      <c r="AP3" s="18">
        <v>0</v>
      </c>
      <c r="AQ3" s="18">
        <f>AP3/$AP$2*100</f>
        <v>0</v>
      </c>
      <c r="AR3" s="18">
        <v>0</v>
      </c>
      <c r="AS3" s="18">
        <f>AR3/$AR$2*100</f>
        <v>0</v>
      </c>
      <c r="AT3" s="18">
        <v>0</v>
      </c>
      <c r="AU3" s="18">
        <f>AT3/$AT$2*100</f>
        <v>0</v>
      </c>
      <c r="AV3" s="18">
        <v>0</v>
      </c>
      <c r="AW3" s="18">
        <f>AV3/$AV$2*100</f>
        <v>0</v>
      </c>
      <c r="AX3" s="18">
        <v>0</v>
      </c>
      <c r="AY3" s="18">
        <f>AX3/$AX$2*100</f>
        <v>0</v>
      </c>
      <c r="AZ3" s="18">
        <v>0</v>
      </c>
      <c r="BA3" s="18">
        <f>AZ3/$AZ$2*100</f>
        <v>0</v>
      </c>
      <c r="BB3" s="18">
        <v>0</v>
      </c>
      <c r="BC3" s="18">
        <f>BB3/$BB$2*100</f>
        <v>0</v>
      </c>
      <c r="BD3" s="18">
        <v>0</v>
      </c>
      <c r="BE3" s="18">
        <f>BD3/$BD$2*100</f>
        <v>0</v>
      </c>
      <c r="BF3" s="18">
        <v>0</v>
      </c>
      <c r="BG3" s="18">
        <f>BF3/$BF$2*100</f>
        <v>0</v>
      </c>
      <c r="BH3" s="18">
        <v>0</v>
      </c>
      <c r="BI3" s="18">
        <f>BH3/$BH$2*100</f>
        <v>0</v>
      </c>
      <c r="BJ3" s="18">
        <v>0</v>
      </c>
      <c r="BK3" s="18">
        <f>BJ3/$BJ$2*100</f>
        <v>0</v>
      </c>
      <c r="BL3" s="18">
        <v>0</v>
      </c>
      <c r="BM3" s="18">
        <f>BL3/$BL$2*100</f>
        <v>0</v>
      </c>
      <c r="BN3" s="18">
        <v>0</v>
      </c>
      <c r="BO3" s="18">
        <f>BN3/$BN$2*100</f>
        <v>0</v>
      </c>
      <c r="BP3" s="18">
        <v>0</v>
      </c>
      <c r="BQ3" s="18">
        <f>BP3/$BP$2*100</f>
        <v>0</v>
      </c>
      <c r="BR3" s="18">
        <v>0</v>
      </c>
      <c r="BS3" s="18">
        <f>BR3/$BR$2*100</f>
        <v>0</v>
      </c>
      <c r="BT3" s="18">
        <v>0</v>
      </c>
      <c r="BU3" s="18">
        <f>BT3/$BT$2*100</f>
        <v>0</v>
      </c>
      <c r="BV3" s="18">
        <v>0</v>
      </c>
      <c r="BW3" s="18">
        <f>BV3/$BV$2*100</f>
        <v>0</v>
      </c>
      <c r="BX3" s="18">
        <v>0</v>
      </c>
      <c r="BY3" s="18">
        <f>BX3/$BX$2*100</f>
        <v>0</v>
      </c>
      <c r="BZ3" s="18">
        <v>0</v>
      </c>
      <c r="CA3" s="18">
        <f>BZ3/$BZ$2*100</f>
        <v>0</v>
      </c>
      <c r="CB3" s="18">
        <v>0</v>
      </c>
      <c r="CC3" s="18">
        <f>CB3/$CB$2*100</f>
        <v>0</v>
      </c>
      <c r="CD3" s="18">
        <v>0</v>
      </c>
      <c r="CE3" s="18">
        <f>CD3/$CD$2*100</f>
        <v>0</v>
      </c>
      <c r="CF3" s="18">
        <v>0</v>
      </c>
      <c r="CG3" s="18">
        <f>CF3/$CF$2*100</f>
        <v>0</v>
      </c>
      <c r="CH3" s="18">
        <v>0</v>
      </c>
      <c r="CI3" s="18">
        <f>CH3/$CH$2*100</f>
        <v>0</v>
      </c>
      <c r="CJ3" s="18">
        <v>0</v>
      </c>
      <c r="CK3" s="18">
        <f>CJ3/$CJ$2*100</f>
        <v>0</v>
      </c>
      <c r="CL3" s="18">
        <v>0</v>
      </c>
      <c r="CM3" s="18">
        <f>CL3/$CL$2*100</f>
        <v>0</v>
      </c>
      <c r="CN3" s="18">
        <v>0</v>
      </c>
      <c r="CO3" s="18">
        <f>CN3/$CN$2*100</f>
        <v>0</v>
      </c>
      <c r="CP3" s="18">
        <v>0</v>
      </c>
      <c r="CQ3" s="18">
        <f>CP3/$CP$2*100</f>
        <v>0</v>
      </c>
      <c r="CR3" s="18">
        <v>0</v>
      </c>
      <c r="CS3" s="18">
        <f>CR3/$CR$2*100</f>
        <v>0</v>
      </c>
      <c r="CT3" s="19">
        <f>IF(I3=0,"None",MIN(SUM(I3,K3,M3,O3,Q3,S3,U3,W3,Y3,AA3,AC3,AE3,AG3,AI3,AK3,AM3,AO3,AQ3,AS3,AU3,AW3,AY3,BA3,BC3,BE3,BG3,BI3,BK3,BM3,BO3,BQ3,BS3,BU3,BW3,BY3,CA3,CC3,CE3,CG3,CI3,CK3,CM3,CO3,CQ3,CS3)/SUM($I$2,$K$2,$M$2,$O$2,$Q$2,$S$2,$U$2,$W$2,$Y$2,$AA$2,$AC$2,$AE$2,$AG$2,$AI$2,$AK$2,$AM$2,$AO$2,$AQ$2,$AS$2,$AU$2,$AW$2,$AY$2,$BA$2,$BC$2,$BE$2,$BG$2,$BI$2,$BK$2,$BM$2,$BO$2,$BQ$2,$BS$2,$BU$2,$BW$2,$BY$2,$CA$2,$CC$2,$CE$2,$CG$2,$CI$2,$CK$2,$CM$2,$CO$2,$CQ$2,$CS$2)*100,100))</f>
        <v>83.333333333333343</v>
      </c>
      <c r="CU3" s="18">
        <v>0</v>
      </c>
      <c r="CV3" s="18">
        <f>CU3/$CU$2*100</f>
        <v>0</v>
      </c>
      <c r="CW3" s="18">
        <v>0</v>
      </c>
      <c r="CX3" s="18">
        <f>CW3/$CW$2*100</f>
        <v>0</v>
      </c>
      <c r="CY3" s="18">
        <v>0</v>
      </c>
      <c r="CZ3" s="18">
        <f>CY3/$CY$2*100</f>
        <v>0</v>
      </c>
      <c r="DA3" s="18">
        <v>0</v>
      </c>
      <c r="DB3" s="18">
        <f>DA3/$DA$2*100</f>
        <v>0</v>
      </c>
      <c r="DC3" s="20">
        <f>SUM(CV3,CX3,CZ3,DB3)/SUM($CV$2,$CX$2,$CZ$2,$DB$2)*100</f>
        <v>0</v>
      </c>
      <c r="DD3" s="18">
        <v>0</v>
      </c>
      <c r="DE3" s="18">
        <f>DD3/$DD$2*100</f>
        <v>0</v>
      </c>
      <c r="DF3" s="18">
        <v>0</v>
      </c>
      <c r="DG3" s="18">
        <f>DF3/$DF$2*100</f>
        <v>0</v>
      </c>
      <c r="DH3" s="21">
        <f>MAX(DE3,DG3)</f>
        <v>0</v>
      </c>
      <c r="DI3" s="18">
        <v>0</v>
      </c>
      <c r="DJ3" s="18">
        <f>DI3/$DI$2*100</f>
        <v>0</v>
      </c>
      <c r="DK3" s="18">
        <v>0</v>
      </c>
      <c r="DL3" s="18">
        <f>DK3/$DK$2*100</f>
        <v>0</v>
      </c>
      <c r="DM3" s="21">
        <f>MAX(DJ3,DL3)</f>
        <v>0</v>
      </c>
      <c r="DN3" s="18">
        <v>0</v>
      </c>
      <c r="DO3" s="18">
        <f>DN3/$DN$2*100</f>
        <v>0</v>
      </c>
      <c r="DP3" s="18">
        <v>0</v>
      </c>
      <c r="DQ3" s="18">
        <f>DP3/$DP$2*100</f>
        <v>0</v>
      </c>
      <c r="DR3" s="21">
        <f>MAX(DO3,DQ3)</f>
        <v>0</v>
      </c>
      <c r="DS3" s="18">
        <f>CZ3</f>
        <v>0</v>
      </c>
      <c r="DT3" s="21">
        <f>0.7*DR3+0.3*DS3</f>
        <v>0</v>
      </c>
      <c r="DU3" s="18">
        <v>0</v>
      </c>
      <c r="DV3" s="18">
        <f>DU3/$DU$2*100</f>
        <v>0</v>
      </c>
      <c r="DW3" s="18">
        <v>0</v>
      </c>
      <c r="DX3" s="18">
        <f>DW3/$DW$2*100</f>
        <v>0</v>
      </c>
      <c r="DY3" s="21">
        <f>MAX(DV3,DX3)</f>
        <v>0</v>
      </c>
      <c r="DZ3" s="18">
        <v>0</v>
      </c>
      <c r="EA3" s="18">
        <f>DZ3/$DZ$2*100</f>
        <v>0</v>
      </c>
      <c r="EB3" s="18">
        <v>0</v>
      </c>
      <c r="EC3" s="18">
        <f>EB3/$EB$2*100</f>
        <v>0</v>
      </c>
      <c r="ED3" s="21">
        <f>MAX(EA3,EC3)</f>
        <v>0</v>
      </c>
      <c r="EE3" s="18">
        <v>0</v>
      </c>
      <c r="EF3" s="18">
        <f>MIN(EE3/$EE$2*100,100)</f>
        <v>0</v>
      </c>
      <c r="EG3" s="18">
        <v>0</v>
      </c>
      <c r="EH3" s="18">
        <f>EG3/$EG$2*100</f>
        <v>0</v>
      </c>
      <c r="EI3" s="21">
        <f>MAX(EF3,EH3)</f>
        <v>0</v>
      </c>
      <c r="EJ3" s="18">
        <v>0</v>
      </c>
      <c r="EK3" s="18">
        <f>EJ3/$EJ$2*100</f>
        <v>0</v>
      </c>
      <c r="EL3" s="21">
        <f>EK3</f>
        <v>0</v>
      </c>
      <c r="EM3" s="19">
        <f>SUM(DH3,DM3,DT3,DY3,ED3,EL3,EI3)/SUM($DH$2,$DM$2,$DT$2,$DY$2,$ED$2,$EL$2,$EI$3)*100</f>
        <v>0</v>
      </c>
      <c r="EN3" s="18">
        <f>CT3</f>
        <v>83.333333333333343</v>
      </c>
      <c r="EO3" s="18">
        <f>DC3</f>
        <v>0</v>
      </c>
      <c r="EP3" s="18">
        <v>0</v>
      </c>
      <c r="EQ3" s="18">
        <f>2/3*EN3+1/3*EP3</f>
        <v>55.555555555555557</v>
      </c>
      <c r="ER3" s="22">
        <f>0.2*EN3+0.6*EM3+0.1*EO3+0.1*EP3</f>
        <v>16.666666666666668</v>
      </c>
      <c r="ES3" s="31">
        <f>2/3*EN3+1/3*EP3</f>
        <v>55.555555555555557</v>
      </c>
      <c r="ET3" s="26" t="s">
        <v>49</v>
      </c>
      <c r="EU3" s="26"/>
      <c r="EV3" s="26"/>
      <c r="EW3" s="26"/>
    </row>
    <row r="4" spans="1:158" ht="18.75" customHeight="1" x14ac:dyDescent="0.3">
      <c r="A4" s="23" t="s">
        <v>231</v>
      </c>
    </row>
    <row r="5" spans="1:158" ht="18.75" customHeight="1" x14ac:dyDescent="0.3">
      <c r="A5" s="23" t="s">
        <v>223</v>
      </c>
    </row>
    <row r="6" spans="1:158" ht="18.75" customHeight="1" x14ac:dyDescent="0.3">
      <c r="A6" s="23" t="s">
        <v>224</v>
      </c>
    </row>
    <row r="7" spans="1:158" ht="18.75" customHeight="1" x14ac:dyDescent="0.3">
      <c r="A7" s="23" t="s">
        <v>225</v>
      </c>
    </row>
    <row r="8" spans="1:158" ht="18.75" customHeight="1" x14ac:dyDescent="0.3">
      <c r="A8" s="23" t="s">
        <v>226</v>
      </c>
    </row>
    <row r="9" spans="1:158" ht="18.75" customHeight="1" x14ac:dyDescent="0.3">
      <c r="A9" s="23" t="s">
        <v>233</v>
      </c>
    </row>
    <row r="10" spans="1:158" ht="18.75" customHeight="1" x14ac:dyDescent="0.3">
      <c r="A10" s="23" t="s">
        <v>234</v>
      </c>
      <c r="F10" s="38" t="s">
        <v>232</v>
      </c>
    </row>
    <row r="11" spans="1:158" ht="18.75" customHeight="1" x14ac:dyDescent="0.3">
      <c r="B11" s="23"/>
      <c r="C11" s="23"/>
      <c r="D11" s="23"/>
      <c r="E11" s="23"/>
      <c r="H11" s="27"/>
      <c r="I11" s="27"/>
      <c r="J11" s="27"/>
      <c r="K11" s="27"/>
      <c r="L11" s="27"/>
      <c r="CT11" s="23"/>
      <c r="CY11" s="24"/>
      <c r="DC11" s="23"/>
      <c r="DH11" s="25"/>
      <c r="EM11" s="23"/>
      <c r="ER11" s="24"/>
      <c r="ES11" s="23"/>
      <c r="ET11" s="23"/>
      <c r="EU11" s="23"/>
      <c r="EV11" s="23"/>
      <c r="EW11" s="23"/>
      <c r="EX11" s="32"/>
      <c r="EY11" s="27"/>
      <c r="EZ11" s="27"/>
      <c r="FA11" s="27"/>
      <c r="FB11" s="27"/>
    </row>
    <row r="12" spans="1:158" ht="18.75" customHeight="1" x14ac:dyDescent="0.3"/>
    <row r="13" spans="1:158" ht="18.75" customHeight="1" x14ac:dyDescent="0.3"/>
    <row r="14" spans="1:158" ht="18.75" customHeight="1" x14ac:dyDescent="0.3"/>
    <row r="15" spans="1:158" ht="18.75" customHeight="1" x14ac:dyDescent="0.3"/>
    <row r="16" spans="1:158" ht="18.75" customHeight="1" x14ac:dyDescent="0.3"/>
    <row r="17" ht="18.75" customHeight="1" x14ac:dyDescent="0.3"/>
    <row r="18" ht="18.75" customHeight="1" x14ac:dyDescent="0.3"/>
    <row r="19" ht="18.75" customHeight="1" x14ac:dyDescent="0.3"/>
    <row r="20" ht="18.75" customHeight="1" x14ac:dyDescent="0.3"/>
    <row r="21" ht="18.75" customHeight="1" x14ac:dyDescent="0.3"/>
    <row r="22" ht="18" customHeight="1" x14ac:dyDescent="0.3"/>
    <row r="23" ht="18" customHeight="1" x14ac:dyDescent="0.3"/>
    <row r="24" ht="18" customHeight="1" x14ac:dyDescent="0.3"/>
    <row r="25" ht="18" customHeight="1" x14ac:dyDescent="0.3"/>
    <row r="26" ht="24.75" customHeight="1" x14ac:dyDescent="0.3"/>
    <row r="27" ht="24.75" customHeight="1" x14ac:dyDescent="0.3"/>
    <row r="28" ht="24.75" customHeight="1" x14ac:dyDescent="0.3"/>
    <row r="29" ht="24.75" customHeight="1" x14ac:dyDescent="0.3"/>
    <row r="30" ht="24.75" customHeight="1" x14ac:dyDescent="0.3"/>
    <row r="31" ht="24.75" customHeight="1" x14ac:dyDescent="0.3"/>
    <row r="32" ht="24.75" customHeight="1" x14ac:dyDescent="0.3"/>
    <row r="33" spans="1:153" s="29" customFormat="1" ht="18.75" customHeight="1" x14ac:dyDescent="0.3">
      <c r="A33" s="23"/>
      <c r="B33" s="27"/>
      <c r="C33" s="27"/>
      <c r="D33" s="27"/>
      <c r="E33" s="27"/>
      <c r="F33" s="27"/>
      <c r="G33" s="2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4"/>
      <c r="CU33" s="23"/>
      <c r="CV33" s="23"/>
      <c r="CW33" s="23"/>
      <c r="CX33" s="23"/>
      <c r="CY33" s="23"/>
      <c r="CZ33" s="23"/>
      <c r="DA33" s="23"/>
      <c r="DB33" s="23"/>
      <c r="DC33" s="25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4"/>
      <c r="EN33" s="23"/>
      <c r="EO33" s="23"/>
      <c r="EP33" s="23"/>
      <c r="EQ33" s="23"/>
      <c r="ER33" s="23"/>
      <c r="ES33" s="32"/>
      <c r="ET33" s="27"/>
      <c r="EU33" s="27"/>
      <c r="EV33" s="27"/>
      <c r="EW33" s="27"/>
    </row>
    <row r="34" spans="1:153" ht="24.75" customHeight="1" x14ac:dyDescent="0.3"/>
    <row r="35" spans="1:153" ht="24.75" customHeight="1" x14ac:dyDescent="0.3"/>
    <row r="36" spans="1:153" ht="24.75" customHeight="1" x14ac:dyDescent="0.3"/>
    <row r="37" spans="1:153" ht="24.75" customHeight="1" x14ac:dyDescent="0.3"/>
    <row r="38" spans="1:153" s="29" customFormat="1" ht="18.75" customHeight="1" x14ac:dyDescent="0.3">
      <c r="A38" s="23"/>
      <c r="B38" s="27"/>
      <c r="C38" s="27"/>
      <c r="D38" s="27"/>
      <c r="E38" s="27"/>
      <c r="F38" s="27"/>
      <c r="G38" s="27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4"/>
      <c r="CU38" s="23"/>
      <c r="CV38" s="23"/>
      <c r="CW38" s="23"/>
      <c r="CX38" s="23"/>
      <c r="CY38" s="23"/>
      <c r="CZ38" s="23"/>
      <c r="DA38" s="23"/>
      <c r="DB38" s="23"/>
      <c r="DC38" s="25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4"/>
      <c r="EN38" s="23"/>
      <c r="EO38" s="23"/>
      <c r="EP38" s="23"/>
      <c r="EQ38" s="23"/>
      <c r="ER38" s="23"/>
      <c r="ES38" s="32"/>
      <c r="ET38" s="27"/>
      <c r="EU38" s="27"/>
      <c r="EV38" s="27"/>
      <c r="EW38" s="27"/>
    </row>
    <row r="39" spans="1:153" ht="24.75" customHeight="1" x14ac:dyDescent="0.3"/>
    <row r="40" spans="1:153" s="28" customFormat="1" ht="195.75" customHeight="1" x14ac:dyDescent="0.3">
      <c r="A40" s="23"/>
      <c r="B40" s="27"/>
      <c r="C40" s="27"/>
      <c r="D40" s="27"/>
      <c r="E40" s="27"/>
      <c r="F40" s="27"/>
      <c r="G40" s="2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4"/>
      <c r="CU40" s="23"/>
      <c r="CV40" s="23"/>
      <c r="CW40" s="23"/>
      <c r="CX40" s="23"/>
      <c r="CY40" s="23"/>
      <c r="CZ40" s="23"/>
      <c r="DA40" s="23"/>
      <c r="DB40" s="23"/>
      <c r="DC40" s="25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4"/>
      <c r="EN40" s="23"/>
      <c r="EO40" s="23"/>
      <c r="EP40" s="23"/>
      <c r="EQ40" s="23"/>
      <c r="ER40" s="23"/>
      <c r="ES40" s="32"/>
      <c r="ET40" s="27"/>
      <c r="EU40" s="27"/>
      <c r="EV40" s="27"/>
      <c r="EW40" s="27"/>
    </row>
  </sheetData>
  <hyperlinks>
    <hyperlink ref="F10" r:id="rId1" xr:uid="{1E07E45A-8F3A-40F7-8D94-A866E8B62C41}"/>
  </hyperlinks>
  <printOptions gridLines="1" gridLinesSet="0"/>
  <pageMargins left="0.75" right="0.75" top="1" bottom="1" header="0.5" footer="0.5"/>
  <pageSetup fitToWidth="0" fitToHeight="0" orientation="portrait" r:id="rId2"/>
  <headerFooter alignWithMargins="0">
    <oddHeader>&amp;LMAT 1340-G81/G82&amp;CFall, 2023&amp;RPg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opLeftCell="A14" workbookViewId="0">
      <selection activeCell="M24" sqref="M24"/>
    </sheetView>
  </sheetViews>
  <sheetFormatPr defaultRowHeight="12.75" x14ac:dyDescent="0.2"/>
  <cols>
    <col min="2" max="2" width="9.140625" style="5"/>
    <col min="3" max="3" width="31.28515625" customWidth="1"/>
  </cols>
  <sheetData>
    <row r="1" spans="1:8" ht="32.25" x14ac:dyDescent="0.2">
      <c r="A1" s="6" t="s">
        <v>90</v>
      </c>
      <c r="B1" s="7" t="s">
        <v>91</v>
      </c>
      <c r="C1" s="10" t="s">
        <v>170</v>
      </c>
      <c r="D1" s="10" t="s">
        <v>171</v>
      </c>
      <c r="E1" s="10" t="s">
        <v>172</v>
      </c>
      <c r="F1" s="8"/>
      <c r="G1" s="4"/>
      <c r="H1" s="3"/>
    </row>
    <row r="2" spans="1:8" ht="22.5" customHeight="1" x14ac:dyDescent="0.25">
      <c r="A2" s="6" t="s">
        <v>69</v>
      </c>
      <c r="B2" s="7" t="s">
        <v>68</v>
      </c>
      <c r="C2" s="9" t="s">
        <v>2</v>
      </c>
      <c r="D2" s="1"/>
      <c r="E2" s="1"/>
      <c r="F2" s="1"/>
      <c r="G2" s="1"/>
      <c r="H2" s="2"/>
    </row>
    <row r="3" spans="1:8" ht="22.5" customHeight="1" x14ac:dyDescent="0.25">
      <c r="A3" s="6" t="s">
        <v>73</v>
      </c>
      <c r="B3" s="7" t="s">
        <v>68</v>
      </c>
      <c r="C3" s="9" t="s">
        <v>169</v>
      </c>
      <c r="D3" s="1"/>
      <c r="E3" s="1"/>
      <c r="F3" s="1"/>
      <c r="G3" s="1"/>
      <c r="H3" s="2"/>
    </row>
    <row r="4" spans="1:8" ht="22.5" customHeight="1" x14ac:dyDescent="0.25">
      <c r="A4" s="6" t="s">
        <v>70</v>
      </c>
      <c r="B4" s="7" t="s">
        <v>68</v>
      </c>
      <c r="C4" s="9" t="s">
        <v>3</v>
      </c>
      <c r="D4" s="1"/>
      <c r="E4" s="1"/>
      <c r="F4" s="1"/>
      <c r="G4" s="1"/>
      <c r="H4" s="2"/>
    </row>
    <row r="5" spans="1:8" ht="22.5" customHeight="1" x14ac:dyDescent="0.25">
      <c r="A5" t="s">
        <v>52</v>
      </c>
      <c r="B5" s="7" t="s">
        <v>67</v>
      </c>
      <c r="C5" s="9" t="s">
        <v>4</v>
      </c>
      <c r="D5" s="1"/>
      <c r="E5" s="1"/>
      <c r="F5" s="1"/>
      <c r="G5" s="1"/>
      <c r="H5" s="2"/>
    </row>
    <row r="6" spans="1:8" ht="22.5" customHeight="1" x14ac:dyDescent="0.25">
      <c r="A6" s="6" t="s">
        <v>71</v>
      </c>
      <c r="B6" s="7" t="s">
        <v>68</v>
      </c>
      <c r="C6" s="9" t="s">
        <v>5</v>
      </c>
      <c r="D6" s="1"/>
      <c r="E6" s="1"/>
      <c r="F6" s="1"/>
      <c r="G6" s="1"/>
      <c r="H6" s="2"/>
    </row>
    <row r="7" spans="1:8" ht="22.5" customHeight="1" x14ac:dyDescent="0.25">
      <c r="A7" s="6" t="s">
        <v>72</v>
      </c>
      <c r="B7" s="7" t="s">
        <v>68</v>
      </c>
      <c r="C7" s="9" t="s">
        <v>6</v>
      </c>
      <c r="D7" s="1"/>
      <c r="E7" s="1"/>
      <c r="F7" s="1"/>
      <c r="G7" s="1"/>
      <c r="H7" s="2"/>
    </row>
    <row r="8" spans="1:8" ht="22.5" customHeight="1" x14ac:dyDescent="0.25">
      <c r="A8" t="s">
        <v>64</v>
      </c>
      <c r="B8" s="7" t="s">
        <v>67</v>
      </c>
      <c r="C8" s="9" t="s">
        <v>7</v>
      </c>
      <c r="D8" s="1"/>
      <c r="E8" s="1"/>
      <c r="F8" s="1"/>
      <c r="G8" s="1"/>
      <c r="H8" s="2"/>
    </row>
    <row r="9" spans="1:8" ht="22.5" customHeight="1" x14ac:dyDescent="0.25">
      <c r="A9" t="s">
        <v>53</v>
      </c>
      <c r="B9" s="7" t="s">
        <v>67</v>
      </c>
      <c r="C9" s="9" t="s">
        <v>8</v>
      </c>
      <c r="D9" s="1"/>
      <c r="E9" s="1"/>
      <c r="F9" s="1"/>
      <c r="G9" s="1"/>
      <c r="H9" s="2"/>
    </row>
    <row r="10" spans="1:8" ht="22.5" customHeight="1" x14ac:dyDescent="0.25">
      <c r="A10" s="6" t="s">
        <v>74</v>
      </c>
      <c r="B10" s="7" t="s">
        <v>68</v>
      </c>
      <c r="C10" s="9" t="s">
        <v>9</v>
      </c>
      <c r="D10" s="1"/>
      <c r="E10" s="1"/>
      <c r="F10" s="1"/>
      <c r="G10" s="1"/>
      <c r="H10" s="2"/>
    </row>
    <row r="11" spans="1:8" ht="22.5" customHeight="1" x14ac:dyDescent="0.25">
      <c r="A11" s="6" t="s">
        <v>75</v>
      </c>
      <c r="B11" s="7" t="s">
        <v>68</v>
      </c>
      <c r="C11" s="9" t="s">
        <v>10</v>
      </c>
      <c r="D11" s="1"/>
      <c r="E11" s="1"/>
      <c r="F11" s="1"/>
      <c r="G11" s="1"/>
      <c r="H11" s="2"/>
    </row>
    <row r="12" spans="1:8" ht="22.5" customHeight="1" x14ac:dyDescent="0.25">
      <c r="A12" s="6" t="s">
        <v>76</v>
      </c>
      <c r="B12" s="7" t="s">
        <v>68</v>
      </c>
      <c r="C12" s="9" t="s">
        <v>11</v>
      </c>
      <c r="D12" s="1"/>
      <c r="E12" s="1"/>
      <c r="F12" s="1"/>
      <c r="G12" s="1"/>
      <c r="H12" s="2"/>
    </row>
    <row r="13" spans="1:8" ht="22.5" customHeight="1" x14ac:dyDescent="0.25">
      <c r="A13" s="6" t="s">
        <v>77</v>
      </c>
      <c r="B13" s="7" t="s">
        <v>68</v>
      </c>
      <c r="C13" s="9" t="s">
        <v>12</v>
      </c>
      <c r="D13" s="1"/>
      <c r="E13" s="1"/>
      <c r="F13" s="1"/>
      <c r="G13" s="1"/>
      <c r="H13" s="2"/>
    </row>
    <row r="14" spans="1:8" ht="22.5" customHeight="1" x14ac:dyDescent="0.25">
      <c r="A14" s="6" t="s">
        <v>78</v>
      </c>
      <c r="B14" s="7" t="s">
        <v>68</v>
      </c>
      <c r="C14" s="9" t="s">
        <v>13</v>
      </c>
      <c r="D14" s="1"/>
      <c r="E14" s="1"/>
      <c r="F14" s="1"/>
      <c r="G14" s="1"/>
      <c r="H14" s="2"/>
    </row>
    <row r="15" spans="1:8" ht="22.5" customHeight="1" x14ac:dyDescent="0.25">
      <c r="A15" s="6" t="s">
        <v>79</v>
      </c>
      <c r="B15" s="7" t="s">
        <v>68</v>
      </c>
      <c r="C15" s="9" t="s">
        <v>14</v>
      </c>
      <c r="D15" s="1"/>
      <c r="E15" s="1"/>
      <c r="F15" s="1"/>
      <c r="G15" s="1"/>
      <c r="H15" s="2"/>
    </row>
    <row r="16" spans="1:8" ht="22.5" customHeight="1" x14ac:dyDescent="0.25">
      <c r="A16" t="s">
        <v>54</v>
      </c>
      <c r="B16" s="7" t="s">
        <v>67</v>
      </c>
      <c r="C16" s="9" t="s">
        <v>15</v>
      </c>
      <c r="D16" s="1"/>
      <c r="E16" s="1"/>
      <c r="F16" s="1"/>
      <c r="G16" s="1"/>
      <c r="H16" s="2"/>
    </row>
    <row r="17" spans="1:8" ht="22.5" customHeight="1" x14ac:dyDescent="0.25">
      <c r="A17" s="6" t="s">
        <v>80</v>
      </c>
      <c r="B17" s="7" t="s">
        <v>68</v>
      </c>
      <c r="C17" s="9" t="s">
        <v>16</v>
      </c>
      <c r="D17" s="1"/>
      <c r="E17" s="1"/>
      <c r="F17" s="1"/>
      <c r="G17" s="1"/>
      <c r="H17" s="2"/>
    </row>
    <row r="18" spans="1:8" ht="22.5" customHeight="1" x14ac:dyDescent="0.25">
      <c r="A18" t="s">
        <v>55</v>
      </c>
      <c r="B18" s="7" t="s">
        <v>67</v>
      </c>
      <c r="C18" s="9" t="s">
        <v>17</v>
      </c>
      <c r="D18" s="1"/>
      <c r="E18" s="1"/>
      <c r="F18" s="1"/>
      <c r="G18" s="1"/>
      <c r="H18" s="2"/>
    </row>
    <row r="19" spans="1:8" ht="22.5" customHeight="1" x14ac:dyDescent="0.25">
      <c r="A19" t="s">
        <v>56</v>
      </c>
      <c r="B19" s="7" t="s">
        <v>67</v>
      </c>
      <c r="C19" s="9" t="s">
        <v>18</v>
      </c>
      <c r="D19" s="1"/>
      <c r="E19" s="1"/>
      <c r="F19" s="1"/>
      <c r="G19" s="1"/>
      <c r="H19" s="2"/>
    </row>
    <row r="20" spans="1:8" ht="22.5" customHeight="1" x14ac:dyDescent="0.25">
      <c r="A20" s="6" t="s">
        <v>81</v>
      </c>
      <c r="B20" s="7" t="s">
        <v>68</v>
      </c>
      <c r="C20" s="9" t="s">
        <v>19</v>
      </c>
      <c r="D20" s="1"/>
      <c r="E20" s="1"/>
      <c r="F20" s="1"/>
      <c r="G20" s="1"/>
      <c r="H20" s="2"/>
    </row>
    <row r="21" spans="1:8" ht="22.5" customHeight="1" x14ac:dyDescent="0.25">
      <c r="A21" t="s">
        <v>57</v>
      </c>
      <c r="B21" s="7" t="s">
        <v>67</v>
      </c>
      <c r="C21" s="9" t="s">
        <v>20</v>
      </c>
      <c r="D21" s="1"/>
      <c r="E21" s="1"/>
      <c r="F21" s="1"/>
      <c r="G21" s="1"/>
      <c r="H21" s="2"/>
    </row>
    <row r="22" spans="1:8" ht="22.5" customHeight="1" x14ac:dyDescent="0.25">
      <c r="A22" s="6" t="s">
        <v>82</v>
      </c>
      <c r="B22" s="7" t="s">
        <v>68</v>
      </c>
      <c r="C22" s="9" t="s">
        <v>21</v>
      </c>
      <c r="D22" s="1"/>
      <c r="E22" s="1"/>
      <c r="F22" s="1"/>
      <c r="G22" s="1"/>
      <c r="H22" s="2"/>
    </row>
    <row r="23" spans="1:8" ht="22.5" customHeight="1" x14ac:dyDescent="0.25">
      <c r="A23" t="s">
        <v>58</v>
      </c>
      <c r="B23" s="7" t="s">
        <v>67</v>
      </c>
      <c r="C23" s="9" t="s">
        <v>22</v>
      </c>
      <c r="D23" s="1"/>
      <c r="E23" s="1"/>
      <c r="F23" s="1"/>
      <c r="G23" s="1"/>
      <c r="H23" s="2"/>
    </row>
    <row r="24" spans="1:8" ht="22.5" customHeight="1" x14ac:dyDescent="0.25">
      <c r="A24" t="s">
        <v>59</v>
      </c>
      <c r="B24" s="7" t="s">
        <v>67</v>
      </c>
      <c r="C24" s="9" t="s">
        <v>23</v>
      </c>
      <c r="D24" s="1"/>
      <c r="E24" s="1"/>
      <c r="F24" s="1"/>
      <c r="G24" s="1"/>
      <c r="H24" s="2"/>
    </row>
    <row r="25" spans="1:8" ht="22.5" customHeight="1" x14ac:dyDescent="0.25">
      <c r="A25" s="6" t="s">
        <v>83</v>
      </c>
      <c r="B25" s="7" t="s">
        <v>68</v>
      </c>
      <c r="C25" s="9" t="s">
        <v>24</v>
      </c>
      <c r="D25" s="1"/>
      <c r="E25" s="1"/>
      <c r="F25" s="1"/>
      <c r="G25" s="1"/>
      <c r="H25" s="2"/>
    </row>
    <row r="26" spans="1:8" ht="22.5" customHeight="1" x14ac:dyDescent="0.25">
      <c r="A26" t="s">
        <v>60</v>
      </c>
      <c r="B26" s="7" t="s">
        <v>67</v>
      </c>
      <c r="C26" s="9" t="s">
        <v>25</v>
      </c>
      <c r="D26" s="1"/>
      <c r="E26" s="1"/>
      <c r="F26" s="1"/>
      <c r="G26" s="1"/>
      <c r="H26" s="2"/>
    </row>
    <row r="27" spans="1:8" ht="22.5" customHeight="1" x14ac:dyDescent="0.25">
      <c r="A27" s="6" t="s">
        <v>84</v>
      </c>
      <c r="B27" s="7" t="s">
        <v>68</v>
      </c>
      <c r="C27" s="9" t="s">
        <v>26</v>
      </c>
      <c r="D27" s="1"/>
      <c r="E27" s="1"/>
      <c r="F27" s="1"/>
      <c r="G27" s="1"/>
      <c r="H27" s="2"/>
    </row>
    <row r="28" spans="1:8" ht="22.5" customHeight="1" x14ac:dyDescent="0.25">
      <c r="A28" s="6" t="s">
        <v>85</v>
      </c>
      <c r="B28" s="7" t="s">
        <v>68</v>
      </c>
      <c r="C28" s="9" t="s">
        <v>27</v>
      </c>
      <c r="D28" s="1"/>
      <c r="E28" s="1"/>
      <c r="F28" s="1"/>
      <c r="G28" s="1"/>
      <c r="H28" s="2"/>
    </row>
    <row r="29" spans="1:8" ht="22.5" customHeight="1" x14ac:dyDescent="0.25">
      <c r="A29" s="6" t="s">
        <v>86</v>
      </c>
      <c r="B29" s="7" t="s">
        <v>68</v>
      </c>
      <c r="C29" s="9" t="s">
        <v>28</v>
      </c>
      <c r="D29" s="1"/>
      <c r="E29" s="1"/>
      <c r="F29" s="1"/>
      <c r="G29" s="1"/>
      <c r="H29" s="2"/>
    </row>
    <row r="30" spans="1:8" ht="22.5" customHeight="1" x14ac:dyDescent="0.25">
      <c r="A30" s="6" t="s">
        <v>87</v>
      </c>
      <c r="B30" s="7" t="s">
        <v>68</v>
      </c>
      <c r="C30" s="9" t="s">
        <v>29</v>
      </c>
      <c r="D30" s="1"/>
      <c r="E30" s="1"/>
      <c r="F30" s="1"/>
      <c r="G30" s="1"/>
      <c r="H30" s="2"/>
    </row>
    <row r="31" spans="1:8" ht="22.5" customHeight="1" x14ac:dyDescent="0.25">
      <c r="A31" t="s">
        <v>66</v>
      </c>
      <c r="B31" s="7" t="s">
        <v>67</v>
      </c>
      <c r="C31" s="9" t="s">
        <v>30</v>
      </c>
      <c r="D31" s="1"/>
      <c r="E31" s="1"/>
      <c r="F31" s="1"/>
      <c r="G31" s="1"/>
      <c r="H31" s="2"/>
    </row>
    <row r="32" spans="1:8" ht="22.5" customHeight="1" x14ac:dyDescent="0.25">
      <c r="A32" s="6" t="s">
        <v>88</v>
      </c>
      <c r="B32" s="7" t="s">
        <v>68</v>
      </c>
      <c r="C32" s="9" t="s">
        <v>31</v>
      </c>
      <c r="D32" s="1"/>
      <c r="E32" s="1"/>
      <c r="F32" s="1"/>
      <c r="G32" s="1"/>
      <c r="H32" s="2"/>
    </row>
    <row r="33" spans="1:8" ht="22.5" customHeight="1" x14ac:dyDescent="0.25">
      <c r="A33" t="s">
        <v>61</v>
      </c>
      <c r="B33" s="7" t="s">
        <v>67</v>
      </c>
      <c r="C33" s="9" t="s">
        <v>32</v>
      </c>
      <c r="D33" s="1"/>
      <c r="E33" s="1"/>
      <c r="F33" s="1"/>
      <c r="G33" s="1"/>
      <c r="H33" s="2"/>
    </row>
    <row r="34" spans="1:8" ht="22.5" customHeight="1" x14ac:dyDescent="0.25">
      <c r="A34" s="6" t="s">
        <v>89</v>
      </c>
      <c r="B34" s="7" t="s">
        <v>68</v>
      </c>
      <c r="C34" s="9" t="s">
        <v>33</v>
      </c>
      <c r="D34" s="1"/>
      <c r="E34" s="1"/>
      <c r="F34" s="1"/>
      <c r="G34" s="1"/>
      <c r="H34" s="2"/>
    </row>
    <row r="35" spans="1:8" ht="22.5" customHeight="1" x14ac:dyDescent="0.25">
      <c r="A35" t="s">
        <v>65</v>
      </c>
      <c r="B35" s="7" t="s">
        <v>67</v>
      </c>
      <c r="C35" s="9" t="s">
        <v>34</v>
      </c>
      <c r="D35" s="1"/>
      <c r="E35" s="1"/>
      <c r="F35" s="1"/>
      <c r="G35" s="1"/>
      <c r="H35" s="2"/>
    </row>
    <row r="36" spans="1:8" ht="22.5" customHeight="1" x14ac:dyDescent="0.25">
      <c r="A36" t="s">
        <v>62</v>
      </c>
      <c r="B36" s="7" t="s">
        <v>67</v>
      </c>
      <c r="C36" s="9" t="s">
        <v>35</v>
      </c>
      <c r="D36" s="1"/>
      <c r="E36" s="1"/>
      <c r="F36" s="1"/>
      <c r="G36" s="1"/>
      <c r="H36" s="2"/>
    </row>
    <row r="37" spans="1:8" ht="22.5" customHeight="1" x14ac:dyDescent="0.25">
      <c r="A37" t="s">
        <v>63</v>
      </c>
      <c r="B37" s="7" t="s">
        <v>67</v>
      </c>
      <c r="C37" s="9" t="s">
        <v>36</v>
      </c>
      <c r="D37" s="1"/>
      <c r="E37" s="1"/>
      <c r="F37" s="1"/>
      <c r="G37" s="1"/>
      <c r="H37" s="2"/>
    </row>
    <row r="38" spans="1:8" x14ac:dyDescent="0.2">
      <c r="B38" s="7"/>
      <c r="C38" s="1" t="s">
        <v>0</v>
      </c>
      <c r="D38" s="1"/>
      <c r="E38" s="1"/>
      <c r="F38" s="1"/>
      <c r="G38" s="1"/>
      <c r="H38" s="2"/>
    </row>
    <row r="39" spans="1:8" ht="45" x14ac:dyDescent="0.2">
      <c r="B39" s="7"/>
      <c r="C39" s="8" t="s">
        <v>1</v>
      </c>
      <c r="D39" s="8"/>
      <c r="E39" s="8"/>
      <c r="F39" s="8"/>
      <c r="G39" s="4"/>
      <c r="H39" s="3"/>
    </row>
    <row r="40" spans="1:8" x14ac:dyDescent="0.2">
      <c r="B40" s="7"/>
    </row>
    <row r="41" spans="1:8" x14ac:dyDescent="0.2">
      <c r="B41" s="7"/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MillsHarry</vt:lpstr>
      <vt:lpstr>working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Harry Mills</cp:lastModifiedBy>
  <cp:lastPrinted>2023-11-27T00:58:50Z</cp:lastPrinted>
  <dcterms:created xsi:type="dcterms:W3CDTF">2023-09-09T06:09:29Z</dcterms:created>
  <dcterms:modified xsi:type="dcterms:W3CDTF">2024-01-16T12:41:27Z</dcterms:modified>
</cp:coreProperties>
</file>