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Spring-23-stuff\Grade Reporting\Grade Templates\"/>
    </mc:Choice>
  </mc:AlternateContent>
  <xr:revisionPtr revIDLastSave="0" documentId="13_ncr:1_{B8BACF44-1C40-482A-92BD-7DA566932DF8}" xr6:coauthVersionLast="36" xr6:coauthVersionMax="36" xr10:uidLastSave="{00000000-0000-0000-0000-000000000000}"/>
  <bookViews>
    <workbookView xWindow="0" yWindow="0" windowWidth="23040" windowHeight="9648" xr2:uid="{4DDA8813-4B61-4268-B292-413F49EA998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3" i="1" l="1"/>
  <c r="AZ3" i="1"/>
  <c r="AX3" i="1"/>
  <c r="BZ2" i="1"/>
  <c r="BB3" i="1" l="1"/>
  <c r="BP3" i="1" s="1"/>
  <c r="BD3" i="1"/>
  <c r="BO2" i="1"/>
  <c r="BP2" i="1" s="1"/>
  <c r="BE2" i="1" l="1"/>
  <c r="CG3" i="1" l="1"/>
  <c r="CF3" i="1"/>
  <c r="BY3" i="1"/>
  <c r="BV3" i="1"/>
  <c r="BK3" i="1"/>
  <c r="BH3" i="1"/>
  <c r="AU3" i="1"/>
  <c r="AU2" i="1"/>
  <c r="AV2" i="1" s="1"/>
  <c r="BH2" i="1"/>
  <c r="BK2" i="1"/>
  <c r="BN2" i="1"/>
  <c r="BU2" i="1"/>
  <c r="BV2" i="1" s="1"/>
  <c r="BY2" i="1"/>
  <c r="BZ3" i="1" l="1"/>
  <c r="AV3" i="1"/>
  <c r="CB2" i="1"/>
  <c r="CB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 Mills</author>
  </authors>
  <commentList>
    <comment ref="A2" authorId="0" shapeId="0" xr:uid="{A6BFA323-65DA-4723-9D24-B2493E0028EF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2" authorId="0" shapeId="0" xr:uid="{FE7833FF-A7A0-4519-A849-361F77215583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C2" authorId="0" shapeId="0" xr:uid="{5CF0DD2E-C08D-4C6D-B58C-280F004596ED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D2" authorId="0" shapeId="0" xr:uid="{3CEEBA02-3CCE-4096-96CD-0496E16A859C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E2" authorId="0" shapeId="0" xr:uid="{A5A83361-029E-49C2-B2CB-3779C025C028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F2" authorId="0" shapeId="0" xr:uid="{E0ADA86A-C38F-4522-BDC2-D66FBDEB5617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G2" authorId="0" shapeId="0" xr:uid="{D9C20266-F242-41DD-AE1E-96204B2338B4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H2" authorId="0" shapeId="0" xr:uid="{98E1C5F1-EE39-4F87-9BB6-2F442D094F69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I2" authorId="0" shapeId="0" xr:uid="{6F01AF63-5BA9-4AEC-A868-2FDB20246535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J2" authorId="0" shapeId="0" xr:uid="{914C4F15-2CC7-4A41-B91B-53A74ACDF1D2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K2" authorId="0" shapeId="0" xr:uid="{49B79ABD-99F3-471B-8D5F-25E68F370FA7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L2" authorId="0" shapeId="0" xr:uid="{6BA2984A-F866-49E4-BBE8-55C039D5ABE5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M2" authorId="0" shapeId="0" xr:uid="{682D35E3-D906-42A9-A940-DF6A1A099082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N2" authorId="0" shapeId="0" xr:uid="{EDA05615-DCCD-484C-8F97-7F779811BD2D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O2" authorId="0" shapeId="0" xr:uid="{8F997665-3A66-4229-B728-B150B49569D5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P2" authorId="0" shapeId="0" xr:uid="{162B7160-B69E-4A69-A5D3-FCC388EA6A6E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Q2" authorId="0" shapeId="0" xr:uid="{D74C3B9D-70A0-4F9C-9203-ABA974107935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R2" authorId="0" shapeId="0" xr:uid="{1DE5F19E-149C-4210-9E05-9E88BEF94009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S2" authorId="0" shapeId="0" xr:uid="{BC1CCFC4-851C-458E-AC97-305BC6170B22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T2" authorId="0" shapeId="0" xr:uid="{A77B27AD-DAFC-4CC4-8C0F-2AFA70F9364D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U2" authorId="0" shapeId="0" xr:uid="{FFA90ED1-8A2C-459E-B933-9A78E304D547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V2" authorId="0" shapeId="0" xr:uid="{79905FD1-BF65-468A-96B6-DE96D0F2CC38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W2" authorId="0" shapeId="0" xr:uid="{FAF5DBA0-5986-4752-B8CD-DBA50D253F35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X2" authorId="0" shapeId="0" xr:uid="{F6312C2F-05CE-484F-AB5E-6A455AD1761F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Y2" authorId="0" shapeId="0" xr:uid="{0D738217-7C9E-4DB6-90B2-EBE3702145EB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Z2" authorId="0" shapeId="0" xr:uid="{0AE100A5-8629-4752-89AA-73211973C4F2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A2" authorId="0" shapeId="0" xr:uid="{BAC7A17E-8430-4143-9317-A14D5C01B670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B2" authorId="0" shapeId="0" xr:uid="{1B4663D8-0F1F-493C-B7BA-E6338ABE0050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C2" authorId="0" shapeId="0" xr:uid="{3BD52F89-D226-418A-A0F1-6D0382C5A1F1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D2" authorId="0" shapeId="0" xr:uid="{CBF01B96-AE6B-4857-AC0E-E5D3C3DBBB53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E2" authorId="0" shapeId="0" xr:uid="{F2E592EE-94DF-4608-8A3C-6FEB24678D03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F2" authorId="0" shapeId="0" xr:uid="{B5E9E0F4-F339-4EA0-B88C-1C5805DBDF92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G2" authorId="0" shapeId="0" xr:uid="{638B0472-F0C9-40BF-9726-A956DE35EE1F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H2" authorId="0" shapeId="0" xr:uid="{CE8A802E-9BF4-4614-9FAC-46B87A7EE5A9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I2" authorId="0" shapeId="0" xr:uid="{893614E0-1565-45E6-8D4B-08551F00CC99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J2" authorId="0" shapeId="0" xr:uid="{DD9DC5F4-B6E6-48BC-870F-FB9DCDD5C720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K2" authorId="0" shapeId="0" xr:uid="{3CF03957-9C15-4129-BFAF-13B47EF2DDC7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L2" authorId="0" shapeId="0" xr:uid="{85469699-4D5B-4F09-B867-9E39E5AD68CF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M2" authorId="0" shapeId="0" xr:uid="{36881976-944C-49D4-BE42-8D5F10F1F4EB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N2" authorId="0" shapeId="0" xr:uid="{AB48C8E5-C019-4D33-B892-49997D05ABAD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O2" authorId="0" shapeId="0" xr:uid="{EB339ACC-2DDA-4FC2-A632-4014255368F1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P2" authorId="0" shapeId="0" xr:uid="{691BFF00-D6DB-4A5C-88F0-C03F05ACE0AC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Q2" authorId="0" shapeId="0" xr:uid="{FF99B202-F693-4DFA-B938-F61AFE4D32CE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R2" authorId="0" shapeId="0" xr:uid="{675E49D3-FF2B-4604-ACFC-D7493A07C09A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S2" authorId="0" shapeId="0" xr:uid="{291BCE81-8C29-4572-8E7B-BE62BCEC1EA3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T2" authorId="0" shapeId="0" xr:uid="{3A601851-EFE7-4879-898A-DBC16D4B3FE2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U2" authorId="0" shapeId="0" xr:uid="{66148CBC-504E-4B64-8526-AE2E453561B5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V2" authorId="0" shapeId="0" xr:uid="{FFCFDAD4-D479-455B-864C-07CFCE939454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W2" authorId="0" shapeId="0" xr:uid="{ADE9D543-EF2D-4D0E-8217-F74C7B390C60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X2" authorId="0" shapeId="0" xr:uid="{819960C1-F7CE-4065-A25B-22FBCF766E21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Y2" authorId="0" shapeId="0" xr:uid="{8F487243-47E4-49FA-8172-D7D9DF8EC8A6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Z2" authorId="0" shapeId="0" xr:uid="{C1D5407A-71D3-439C-94C0-3528F5E5D234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A2" authorId="0" shapeId="0" xr:uid="{479CA3A0-344B-4BF8-B6A9-E9E0074E93CF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B2" authorId="0" shapeId="0" xr:uid="{AD0B490C-7F0B-4CC3-BF59-A58FD06ED2F7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C2" authorId="0" shapeId="0" xr:uid="{D59DCDC2-B4B5-4E22-B2DA-6B0185647DDE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D2" authorId="0" shapeId="0" xr:uid="{B7ACE3BC-FBAF-443E-A2A6-D981B09F434C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E2" authorId="0" shapeId="0" xr:uid="{84FEC4A5-ABD5-4F17-9B20-F257D3BDCBAC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F2" authorId="0" shapeId="0" xr:uid="{5AD93FE5-DC03-43D7-B7DF-26C5662C3413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G2" authorId="0" shapeId="0" xr:uid="{C10A21A5-A0E1-43C4-A5F4-890AF086CD8C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H2" authorId="0" shapeId="0" xr:uid="{51DE3ED4-5630-462E-AF1D-D35BEE1EAEA3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I2" authorId="0" shapeId="0" xr:uid="{F6D8B119-6EB5-4A70-9E31-C80B97DA61BF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J2" authorId="0" shapeId="0" xr:uid="{4A3251A3-11CA-4832-8823-22042E082A8D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K2" authorId="0" shapeId="0" xr:uid="{F5A3F0A8-09C7-4DE1-9408-1B6583890120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L2" authorId="0" shapeId="0" xr:uid="{F5A58371-8106-4007-84D6-8C3336F12773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M2" authorId="0" shapeId="0" xr:uid="{8C717E21-23BC-4EC1-AAFC-8DF28C54F5EF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N2" authorId="0" shapeId="0" xr:uid="{9017107A-3248-4B9F-9B06-248BDA77ED4E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O2" authorId="0" shapeId="0" xr:uid="{666986C1-5742-4CEB-95B6-9E8365D985D4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P2" authorId="0" shapeId="0" xr:uid="{2F791B71-6F57-43E5-805E-17955FC25535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Q2" authorId="0" shapeId="0" xr:uid="{4A51E9D6-7633-4681-BD19-FD52179C7AE2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R2" authorId="0" shapeId="0" xr:uid="{9FEE92EC-E802-49DB-B3AB-CBF4C24F2100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S2" authorId="0" shapeId="0" xr:uid="{9EC4835C-F0AA-4BBE-8A55-489673A161F0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T2" authorId="0" shapeId="0" xr:uid="{0BB9710D-D679-4F4C-9065-FDC8C93D263E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U2" authorId="0" shapeId="0" xr:uid="{453CFD4B-ADD7-4A21-B9C4-A9FA50C9A7E1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V2" authorId="0" shapeId="0" xr:uid="{94B1B241-2264-41B6-9FAF-C0C2E694EE47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W2" authorId="0" shapeId="0" xr:uid="{CC16960B-7201-4B65-9008-F7E6476250D5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X2" authorId="0" shapeId="0" xr:uid="{48E5AEF4-0DF7-475C-A74E-6C5B37337ACC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Y2" authorId="0" shapeId="0" xr:uid="{B2288339-92AE-4912-AC88-BBB60985D463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Z2" authorId="0" shapeId="0" xr:uid="{8C0695A6-F445-4A8E-A299-82FFA513F4B0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CA2" authorId="0" shapeId="0" xr:uid="{C0DBCEE8-E69C-4874-84EE-E58B1FA2C281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CB2" authorId="0" shapeId="0" xr:uid="{BC7D91A4-EF8C-4447-819A-97576CB28C42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CC2" authorId="0" shapeId="0" xr:uid="{0C79A44D-8FAC-4499-B740-61479543BC14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CD2" authorId="0" shapeId="0" xr:uid="{DA16125C-BFA6-431C-92A5-48A35D16C1E2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CE2" authorId="0" shapeId="0" xr:uid="{23E61574-4922-45C6-BF07-CAB87E5F63E0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</commentList>
</comments>
</file>

<file path=xl/sharedStrings.xml><?xml version="1.0" encoding="utf-8"?>
<sst xmlns="http://schemas.openxmlformats.org/spreadsheetml/2006/main" count="93" uniqueCount="90">
  <si>
    <t>Last name</t>
  </si>
  <si>
    <t>First name</t>
  </si>
  <si>
    <t>0.1 - Orientation</t>
  </si>
  <si>
    <t>P.0 - Getting Ready (Optional)</t>
  </si>
  <si>
    <t>P.1 - Real Numbers and their Properties (Optional)</t>
  </si>
  <si>
    <t>P.2 - Integer Exponents and Scientific Notation (Optional)</t>
  </si>
  <si>
    <t>P.3 - Rational Exponents and Radicals (Optional)</t>
  </si>
  <si>
    <t>P.4 - Polynomials (Optional)</t>
  </si>
  <si>
    <t>P.5 - Factoring Polynomials (Optional)</t>
  </si>
  <si>
    <t>P.6 - Rational Expressions (Optional)</t>
  </si>
  <si>
    <t>P.7 - Complex Numbers (Optional)</t>
  </si>
  <si>
    <t>1.1 - Linear, Rational, and Absolute Value Equations</t>
  </si>
  <si>
    <t>1.2 - Constructing Models to Solve Problems</t>
  </si>
  <si>
    <t>1.3 - Equations and Graphs in Two Variables</t>
  </si>
  <si>
    <t>1.4 - Linear Equations in Two Variables</t>
  </si>
  <si>
    <t>1.5 - Quadratic Equations</t>
  </si>
  <si>
    <t>1.6 - Miscellaneous Equations</t>
  </si>
  <si>
    <t>1.7 - Linear and Absolute Value Inequalities</t>
  </si>
  <si>
    <t>2.1 - Functions</t>
  </si>
  <si>
    <t>2.2 - Graphs of Relations and Functions</t>
  </si>
  <si>
    <t>2.3 - Basic Functions;  Graphing by Shifting and Stretching them</t>
  </si>
  <si>
    <t>2.4 - Operations with Functions</t>
  </si>
  <si>
    <t>2.5 - Inverse Functions</t>
  </si>
  <si>
    <t>2.6 - Variation</t>
  </si>
  <si>
    <t>3.1 - Quadratic Equations and Inequalities</t>
  </si>
  <si>
    <t>3.2 - Zeros of Polynomial Functions</t>
  </si>
  <si>
    <t>3.3 - Theory of Equations</t>
  </si>
  <si>
    <t>3.4 - Graphs of Polynomial Functions</t>
  </si>
  <si>
    <t>3.5 - Rational Functions and Inequalities</t>
  </si>
  <si>
    <t>4.1 - Exponential Functions and their Applications</t>
  </si>
  <si>
    <t>4.2 - Logarithmic Functions and their Applications</t>
  </si>
  <si>
    <t>4.3 - Rules of Logarithms</t>
  </si>
  <si>
    <t>4.4 - More Equations and Applications</t>
  </si>
  <si>
    <t>5.1 - Systems of Linear Equations in Two Variables</t>
  </si>
  <si>
    <t>5.2 - Systems of Linear Equations in 3 Variables</t>
  </si>
  <si>
    <t>5.3 - Systems of Nonlinear Equations</t>
  </si>
  <si>
    <t>5.5 - Systems of Linear Inequalities</t>
  </si>
  <si>
    <t>8.1 - Infinite Sequences (OPTIONAL)</t>
  </si>
  <si>
    <t>8.2 - Infinite Series (OPTIONAL)</t>
  </si>
  <si>
    <t>8.3 - Geometric Series (OPTIONAL)</t>
  </si>
  <si>
    <t>4.4 II - Extra Applications (OPTIONAL)</t>
  </si>
  <si>
    <t>8.4 - Permutations</t>
  </si>
  <si>
    <t>8.5 - Combinations</t>
  </si>
  <si>
    <t>7.1 - The Parabola</t>
  </si>
  <si>
    <t>7.2 - Ellipses</t>
  </si>
  <si>
    <t>7.3 - Hyperbolas</t>
  </si>
  <si>
    <t xml:space="preserve">Homework Points </t>
  </si>
  <si>
    <t>Homework Percent</t>
  </si>
  <si>
    <t>Test 1</t>
  </si>
  <si>
    <t>Test 1 Bye-Bye Shot</t>
  </si>
  <si>
    <t>Best of Test 1</t>
  </si>
  <si>
    <t>Test 2</t>
  </si>
  <si>
    <t>Test 2 Bye-Bye Shot</t>
  </si>
  <si>
    <t>Best of Test 2</t>
  </si>
  <si>
    <t>Test 3</t>
  </si>
  <si>
    <t>Test 3 Bye-Bye Shot</t>
  </si>
  <si>
    <t>Best of Test 3</t>
  </si>
  <si>
    <t>Test 4</t>
  </si>
  <si>
    <t>Test 4 Bye-Bye Shot</t>
  </si>
  <si>
    <t>Test 4 Bonus</t>
  </si>
  <si>
    <t>Test 4 Bonus Bye-Bye Shot</t>
  </si>
  <si>
    <t>Adjusted Bonus</t>
  </si>
  <si>
    <t>Best of Test 4</t>
  </si>
  <si>
    <t>E-Mail Settings (Ungraded)</t>
  </si>
  <si>
    <t>Overall Percent</t>
  </si>
  <si>
    <t>Current Letter Grade</t>
  </si>
  <si>
    <t>Previous Letter Grade</t>
  </si>
  <si>
    <t>Perfect</t>
  </si>
  <si>
    <t>Score</t>
  </si>
  <si>
    <t>A</t>
  </si>
  <si>
    <t>B</t>
  </si>
  <si>
    <t>Final</t>
  </si>
  <si>
    <t>Final Re-Take</t>
  </si>
  <si>
    <t>Best of Final Test</t>
  </si>
  <si>
    <t>Writing Project #1 Points</t>
  </si>
  <si>
    <t>Writing Project #1 Percent</t>
  </si>
  <si>
    <t>Writing Project #2 Points</t>
  </si>
  <si>
    <t>Writing Project #2 Percent</t>
  </si>
  <si>
    <t>Writing Project #3 Points</t>
  </si>
  <si>
    <t>Writing Project #3 Percent</t>
  </si>
  <si>
    <t>Writing Project #4 Points</t>
  </si>
  <si>
    <t>Writing Project #4 Percent</t>
  </si>
  <si>
    <t>Writing Project Average</t>
  </si>
  <si>
    <t>Guy</t>
  </si>
  <si>
    <t>Other</t>
  </si>
  <si>
    <t>Test 3 Take-Home (Writing Project #3)</t>
  </si>
  <si>
    <t>Test 3 Score with Take-Home</t>
  </si>
  <si>
    <t>Test Average Through Test 2</t>
  </si>
  <si>
    <t>The other guy still hasn't</t>
  </si>
  <si>
    <t>fixed his e-mail settings.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</si>
</sst>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4FB93"/>
        <bgColor indexed="64"/>
      </patternFill>
    </fill>
    <fill>
      <patternFill patternType="solid">
        <fgColor rgb="FFA5E4FD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2" borderId="2" xfId="0" applyFont="1" applyFill="1" applyBorder="1"/>
    <xf numFmtId="0" fontId="1" fillId="0" borderId="2" xfId="0" applyFont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3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/>
    </xf>
    <xf numFmtId="0" fontId="1" fillId="0" borderId="0" xfId="0" applyFont="1"/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/>
    <xf numFmtId="0" fontId="1" fillId="0" borderId="2" xfId="0" applyFont="1" applyFill="1" applyBorder="1"/>
    <xf numFmtId="0" fontId="0" fillId="0" borderId="0" xfId="0" applyFill="1"/>
    <xf numFmtId="0" fontId="1" fillId="0" borderId="2" xfId="0" applyFont="1" applyFill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1" xfId="0" applyFont="1" applyBorder="1" applyAlignment="1">
      <alignment horizontal="center" textRotation="90"/>
    </xf>
    <xf numFmtId="0" fontId="3" fillId="0" borderId="2" xfId="0" applyFont="1" applyBorder="1" applyAlignment="1">
      <alignment horizontal="center" textRotation="90"/>
    </xf>
    <xf numFmtId="0" fontId="3" fillId="2" borderId="2" xfId="0" applyFont="1" applyFill="1" applyBorder="1" applyAlignment="1">
      <alignment horizontal="center" textRotation="90"/>
    </xf>
    <xf numFmtId="0" fontId="3" fillId="0" borderId="2" xfId="0" applyFont="1" applyFill="1" applyBorder="1" applyAlignment="1">
      <alignment horizontal="center" textRotation="90"/>
    </xf>
    <xf numFmtId="0" fontId="3" fillId="3" borderId="2" xfId="0" applyFont="1" applyFill="1" applyBorder="1" applyAlignment="1">
      <alignment horizontal="center" textRotation="90"/>
    </xf>
    <xf numFmtId="0" fontId="3" fillId="0" borderId="0" xfId="0" applyFont="1" applyFill="1" applyAlignment="1">
      <alignment horizontal="center" textRotation="90"/>
    </xf>
    <xf numFmtId="0" fontId="3" fillId="0" borderId="0" xfId="0" applyFont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  <color rgb="FFE26E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3</xdr:row>
      <xdr:rowOff>108237</xdr:rowOff>
    </xdr:from>
    <xdr:to>
      <xdr:col>18</xdr:col>
      <xdr:colOff>190501</xdr:colOff>
      <xdr:row>10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A3194E7-7E7A-4EB5-B3E1-FF192BDADE34}"/>
            </a:ext>
          </a:extLst>
        </xdr:cNvPr>
        <xdr:cNvSpPr txBox="1"/>
      </xdr:nvSpPr>
      <xdr:spPr>
        <a:xfrm>
          <a:off x="76201" y="3753137"/>
          <a:ext cx="8051800" cy="11998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Open and save your Test 1 Report</a:t>
          </a:r>
          <a:r>
            <a:rPr lang="en-US" sz="1200" baseline="0"/>
            <a:t> as Test 2 Report.  Then copy "Perfect Score" row from this Test 2 template into "Perfect Score" row of your old Test 1 Report (which is now your new Test 2 Report).  This saves having to enter Test 1 segment's scores all over again.  </a:t>
          </a:r>
        </a:p>
        <a:p>
          <a:endParaRPr lang="en-US" sz="1200" baseline="0"/>
        </a:p>
        <a:p>
          <a:r>
            <a:rPr lang="en-US" sz="1200" baseline="0"/>
            <a:t>Finally, enter your percent scores from the MyLab Homework for Chapter 2 and Test 2 into the appropriate cells (The "Other Guy" row) in your Test 2 Report shee</a:t>
          </a:r>
        </a:p>
      </xdr:txBody>
    </xdr:sp>
    <xdr:clientData/>
  </xdr:twoCellAnchor>
  <xdr:twoCellAnchor>
    <xdr:from>
      <xdr:col>19</xdr:col>
      <xdr:colOff>152401</xdr:colOff>
      <xdr:row>3</xdr:row>
      <xdr:rowOff>88901</xdr:rowOff>
    </xdr:from>
    <xdr:to>
      <xdr:col>41</xdr:col>
      <xdr:colOff>241301</xdr:colOff>
      <xdr:row>10</xdr:row>
      <xdr:rowOff>99391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961F416-9697-440B-912C-E5A63510986A}"/>
            </a:ext>
          </a:extLst>
        </xdr:cNvPr>
        <xdr:cNvSpPr txBox="1"/>
      </xdr:nvSpPr>
      <xdr:spPr>
        <a:xfrm>
          <a:off x="8308010" y="3733249"/>
          <a:ext cx="7742030" cy="12860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aseline="0"/>
            <a:t>I think this is what they call a "kluge."  I'd love to use the Grades tool on D2L, but I do non-standard things, like a Test 3 that's part homework and part test.  Plus I like to give everybody a free re-take on every test, and I just take the better of the two scores.  I just never learned how to make MyLab and D2L gradebooks sing like I can a spreadsheet.  I </a:t>
          </a:r>
          <a:r>
            <a:rPr lang="en-US" sz="1200" i="1" baseline="0"/>
            <a:t>think</a:t>
          </a:r>
          <a:r>
            <a:rPr lang="en-US" sz="1200" i="0" baseline="0"/>
            <a:t> it's clear enough for you to calculate  your precise grades immediately after every test.</a:t>
          </a:r>
        </a:p>
        <a:p>
          <a:endParaRPr lang="en-US" sz="1200" i="0" baseline="0"/>
        </a:p>
        <a:p>
          <a:r>
            <a:rPr lang="en-US" sz="1200" i="0" baseline="0"/>
            <a:t>This way, you can always know the worst it can be, and you might learn something about formulas in Excel by osmosis</a:t>
          </a:r>
          <a:endParaRPr lang="en-US" sz="1200" baseline="0"/>
        </a:p>
      </xdr:txBody>
    </xdr:sp>
    <xdr:clientData/>
  </xdr:twoCellAnchor>
  <xdr:twoCellAnchor>
    <xdr:from>
      <xdr:col>78</xdr:col>
      <xdr:colOff>47625</xdr:colOff>
      <xdr:row>2</xdr:row>
      <xdr:rowOff>230188</xdr:rowOff>
    </xdr:from>
    <xdr:to>
      <xdr:col>78</xdr:col>
      <xdr:colOff>134938</xdr:colOff>
      <xdr:row>4</xdr:row>
      <xdr:rowOff>174625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1565CDD9-2852-400A-9D93-B83040CDF815}"/>
            </a:ext>
          </a:extLst>
        </xdr:cNvPr>
        <xdr:cNvCxnSpPr/>
      </xdr:nvCxnSpPr>
      <xdr:spPr>
        <a:xfrm flipV="1">
          <a:off x="30289500" y="3635376"/>
          <a:ext cx="87313" cy="373062"/>
        </a:xfrm>
        <a:prstGeom prst="straightConnector1">
          <a:avLst/>
        </a:prstGeom>
        <a:ln w="31750">
          <a:solidFill>
            <a:srgbClr val="E26E2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82377-D83E-4205-82A8-034C9CC54CCE}">
  <dimension ref="A1:CG7"/>
  <sheetViews>
    <sheetView tabSelected="1" topLeftCell="P1" zoomScale="124" zoomScaleNormal="96" workbookViewId="0">
      <selection activeCell="BN3" sqref="BN3"/>
    </sheetView>
  </sheetViews>
  <sheetFormatPr defaultColWidth="8.88671875" defaultRowHeight="14.4" x14ac:dyDescent="0.3"/>
  <cols>
    <col min="1" max="1" width="15.109375" customWidth="1"/>
    <col min="2" max="2" width="17.5546875" customWidth="1"/>
    <col min="3" max="46" width="5.109375" customWidth="1"/>
    <col min="47" max="47" width="9.109375" customWidth="1"/>
    <col min="48" max="48" width="5.109375" customWidth="1"/>
    <col min="49" max="56" width="5.109375" style="14" customWidth="1"/>
    <col min="57" max="57" width="7.21875" style="14" customWidth="1"/>
    <col min="58" max="65" width="5.6640625" customWidth="1"/>
    <col min="66" max="68" width="5.6640625" style="14" customWidth="1"/>
    <col min="69" max="74" width="5.6640625" customWidth="1"/>
    <col min="75" max="75" width="7.44140625" customWidth="1"/>
    <col min="76" max="76" width="5.6640625" customWidth="1"/>
    <col min="77" max="80" width="6.21875" customWidth="1"/>
    <col min="81" max="81" width="15.109375" customWidth="1"/>
    <col min="86" max="86" width="17.5546875" customWidth="1"/>
    <col min="87" max="87" width="15.109375" customWidth="1"/>
  </cols>
  <sheetData>
    <row r="1" spans="1:85" s="28" customFormat="1" ht="250.2" customHeight="1" x14ac:dyDescent="0.3">
      <c r="A1" s="22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23" t="s">
        <v>10</v>
      </c>
      <c r="L1" s="23" t="s">
        <v>11</v>
      </c>
      <c r="M1" s="23" t="s">
        <v>12</v>
      </c>
      <c r="N1" s="23" t="s">
        <v>13</v>
      </c>
      <c r="O1" s="23" t="s">
        <v>14</v>
      </c>
      <c r="P1" s="23" t="s">
        <v>15</v>
      </c>
      <c r="Q1" s="23" t="s">
        <v>16</v>
      </c>
      <c r="R1" s="23" t="s">
        <v>17</v>
      </c>
      <c r="S1" s="23" t="s">
        <v>18</v>
      </c>
      <c r="T1" s="23" t="s">
        <v>19</v>
      </c>
      <c r="U1" s="23" t="s">
        <v>20</v>
      </c>
      <c r="V1" s="23" t="s">
        <v>21</v>
      </c>
      <c r="W1" s="23" t="s">
        <v>22</v>
      </c>
      <c r="X1" s="23" t="s">
        <v>23</v>
      </c>
      <c r="Y1" s="23" t="s">
        <v>24</v>
      </c>
      <c r="Z1" s="23" t="s">
        <v>25</v>
      </c>
      <c r="AA1" s="23" t="s">
        <v>26</v>
      </c>
      <c r="AB1" s="23" t="s">
        <v>27</v>
      </c>
      <c r="AC1" s="23" t="s">
        <v>28</v>
      </c>
      <c r="AD1" s="23" t="s">
        <v>29</v>
      </c>
      <c r="AE1" s="23" t="s">
        <v>30</v>
      </c>
      <c r="AF1" s="23" t="s">
        <v>31</v>
      </c>
      <c r="AG1" s="23" t="s">
        <v>32</v>
      </c>
      <c r="AH1" s="23" t="s">
        <v>33</v>
      </c>
      <c r="AI1" s="23" t="s">
        <v>34</v>
      </c>
      <c r="AJ1" s="23" t="s">
        <v>35</v>
      </c>
      <c r="AK1" s="23" t="s">
        <v>36</v>
      </c>
      <c r="AL1" s="23" t="s">
        <v>37</v>
      </c>
      <c r="AM1" s="23" t="s">
        <v>38</v>
      </c>
      <c r="AN1" s="23" t="s">
        <v>39</v>
      </c>
      <c r="AO1" s="23" t="s">
        <v>40</v>
      </c>
      <c r="AP1" s="23" t="s">
        <v>41</v>
      </c>
      <c r="AQ1" s="23" t="s">
        <v>42</v>
      </c>
      <c r="AR1" s="23" t="s">
        <v>43</v>
      </c>
      <c r="AS1" s="23" t="s">
        <v>44</v>
      </c>
      <c r="AT1" s="23" t="s">
        <v>45</v>
      </c>
      <c r="AU1" s="23" t="s">
        <v>46</v>
      </c>
      <c r="AV1" s="24" t="s">
        <v>47</v>
      </c>
      <c r="AW1" s="25" t="s">
        <v>74</v>
      </c>
      <c r="AX1" s="26" t="s">
        <v>75</v>
      </c>
      <c r="AY1" s="25" t="s">
        <v>76</v>
      </c>
      <c r="AZ1" s="26" t="s">
        <v>77</v>
      </c>
      <c r="BA1" s="25" t="s">
        <v>78</v>
      </c>
      <c r="BB1" s="26" t="s">
        <v>79</v>
      </c>
      <c r="BC1" s="25" t="s">
        <v>80</v>
      </c>
      <c r="BD1" s="26" t="s">
        <v>81</v>
      </c>
      <c r="BE1" s="24" t="s">
        <v>82</v>
      </c>
      <c r="BF1" s="23" t="s">
        <v>48</v>
      </c>
      <c r="BG1" s="23" t="s">
        <v>49</v>
      </c>
      <c r="BH1" s="26" t="s">
        <v>50</v>
      </c>
      <c r="BI1" s="23" t="s">
        <v>51</v>
      </c>
      <c r="BJ1" s="23" t="s">
        <v>52</v>
      </c>
      <c r="BK1" s="26" t="s">
        <v>53</v>
      </c>
      <c r="BL1" s="23" t="s">
        <v>54</v>
      </c>
      <c r="BM1" s="23" t="s">
        <v>55</v>
      </c>
      <c r="BN1" s="25" t="s">
        <v>56</v>
      </c>
      <c r="BO1" s="25" t="s">
        <v>85</v>
      </c>
      <c r="BP1" s="26" t="s">
        <v>86</v>
      </c>
      <c r="BQ1" s="23" t="s">
        <v>57</v>
      </c>
      <c r="BR1" s="23" t="s">
        <v>58</v>
      </c>
      <c r="BS1" s="23" t="s">
        <v>59</v>
      </c>
      <c r="BT1" s="23" t="s">
        <v>60</v>
      </c>
      <c r="BU1" s="23" t="s">
        <v>61</v>
      </c>
      <c r="BV1" s="26" t="s">
        <v>62</v>
      </c>
      <c r="BW1" s="25" t="s">
        <v>71</v>
      </c>
      <c r="BX1" s="25" t="s">
        <v>72</v>
      </c>
      <c r="BY1" s="26" t="s">
        <v>73</v>
      </c>
      <c r="BZ1" s="24" t="s">
        <v>87</v>
      </c>
      <c r="CA1" s="24" t="s">
        <v>63</v>
      </c>
      <c r="CB1" s="23" t="s">
        <v>64</v>
      </c>
      <c r="CC1" s="23" t="s">
        <v>65</v>
      </c>
      <c r="CD1" s="23" t="s">
        <v>0</v>
      </c>
      <c r="CE1" s="25" t="s">
        <v>66</v>
      </c>
      <c r="CF1" s="27"/>
      <c r="CG1" s="27"/>
    </row>
    <row r="2" spans="1:85" s="9" customFormat="1" ht="18" x14ac:dyDescent="0.35">
      <c r="A2" s="1" t="s">
        <v>68</v>
      </c>
      <c r="B2" s="2" t="s">
        <v>67</v>
      </c>
      <c r="C2" s="2">
        <v>100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100</v>
      </c>
      <c r="M2" s="2">
        <v>100</v>
      </c>
      <c r="N2" s="2">
        <v>100</v>
      </c>
      <c r="O2" s="2">
        <v>100</v>
      </c>
      <c r="P2" s="2">
        <v>100</v>
      </c>
      <c r="Q2" s="2">
        <v>100</v>
      </c>
      <c r="R2" s="2">
        <v>100</v>
      </c>
      <c r="S2" s="2">
        <v>100</v>
      </c>
      <c r="T2" s="2">
        <v>100</v>
      </c>
      <c r="U2" s="2">
        <v>100</v>
      </c>
      <c r="V2" s="2">
        <v>100</v>
      </c>
      <c r="W2" s="2">
        <v>100</v>
      </c>
      <c r="X2" s="2">
        <v>100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>
        <f t="shared" ref="AU2:AU3" si="0">SUM(C2:AT2)</f>
        <v>1400</v>
      </c>
      <c r="AV2" s="3">
        <f t="shared" ref="AV2:AV3" si="1">MIN(AU2/$AU$2*100,100)</f>
        <v>100</v>
      </c>
      <c r="AW2" s="13">
        <v>50</v>
      </c>
      <c r="AX2" s="5">
        <v>100</v>
      </c>
      <c r="AY2" s="13">
        <v>50</v>
      </c>
      <c r="AZ2" s="5">
        <v>100</v>
      </c>
      <c r="BA2" s="13">
        <v>30</v>
      </c>
      <c r="BB2" s="5">
        <v>100</v>
      </c>
      <c r="BC2" s="13">
        <v>70</v>
      </c>
      <c r="BD2" s="5">
        <v>100</v>
      </c>
      <c r="BE2" s="3">
        <f>AVERAGE(AX2,AZ2,BB2)</f>
        <v>100</v>
      </c>
      <c r="BF2" s="4">
        <v>100</v>
      </c>
      <c r="BG2" s="4">
        <v>100</v>
      </c>
      <c r="BH2" s="5">
        <f>MAX(BF2:BG2)</f>
        <v>100</v>
      </c>
      <c r="BI2" s="4">
        <v>100</v>
      </c>
      <c r="BJ2" s="4">
        <v>100</v>
      </c>
      <c r="BK2" s="5">
        <f t="shared" ref="BK2:BK3" si="2">MAX(BI2:BJ2)</f>
        <v>100</v>
      </c>
      <c r="BL2" s="4">
        <v>100</v>
      </c>
      <c r="BM2" s="4">
        <v>100</v>
      </c>
      <c r="BN2" s="15">
        <f t="shared" ref="BN2" si="3">MAX(BL2:BM2)</f>
        <v>100</v>
      </c>
      <c r="BO2" s="15">
        <f>BB2</f>
        <v>100</v>
      </c>
      <c r="BP2" s="5">
        <f>0.7*BN2+0.3*BO2</f>
        <v>100</v>
      </c>
      <c r="BQ2" s="4">
        <v>100</v>
      </c>
      <c r="BR2" s="4">
        <v>100</v>
      </c>
      <c r="BS2" s="4">
        <v>100</v>
      </c>
      <c r="BT2" s="4">
        <v>100</v>
      </c>
      <c r="BU2" s="6">
        <f t="shared" ref="BU2" si="4">MAX(BS2:BT2)*0.2</f>
        <v>20</v>
      </c>
      <c r="BV2" s="7">
        <f t="shared" ref="BV2:BV3" si="5">MAX(BQ2:BR2)+BU2</f>
        <v>120</v>
      </c>
      <c r="BW2" s="10">
        <v>0</v>
      </c>
      <c r="BX2" s="10">
        <v>0</v>
      </c>
      <c r="BY2" s="5">
        <f t="shared" ref="BY2:BY3" si="6">MAX(BW2:BX2)</f>
        <v>0</v>
      </c>
      <c r="BZ2" s="8">
        <f>AVERAGE(BH2,BK2)</f>
        <v>100</v>
      </c>
      <c r="CA2" s="8">
        <v>100</v>
      </c>
      <c r="CB2" s="6">
        <f>0.2*AV2+0.1*BE2+0.65*BZ2+0.05*CA2</f>
        <v>100</v>
      </c>
      <c r="CC2" s="4"/>
      <c r="CD2" s="2" t="s">
        <v>67</v>
      </c>
      <c r="CE2" s="11" t="s">
        <v>69</v>
      </c>
      <c r="CF2" s="12"/>
      <c r="CG2" s="12"/>
    </row>
    <row r="3" spans="1:85" s="9" customFormat="1" ht="19.2" customHeight="1" x14ac:dyDescent="0.35">
      <c r="A3" s="1" t="s">
        <v>83</v>
      </c>
      <c r="B3" s="2" t="s">
        <v>84</v>
      </c>
      <c r="C3" s="2">
        <v>100</v>
      </c>
      <c r="D3" s="2">
        <v>85</v>
      </c>
      <c r="E3" s="2">
        <v>76</v>
      </c>
      <c r="F3" s="2"/>
      <c r="G3" s="2"/>
      <c r="H3" s="2"/>
      <c r="I3" s="2"/>
      <c r="J3" s="2"/>
      <c r="K3" s="2"/>
      <c r="L3" s="2">
        <v>87</v>
      </c>
      <c r="M3" s="2">
        <v>66</v>
      </c>
      <c r="N3" s="2">
        <v>98</v>
      </c>
      <c r="O3" s="2">
        <v>99</v>
      </c>
      <c r="P3" s="2">
        <v>89</v>
      </c>
      <c r="Q3" s="2">
        <v>93</v>
      </c>
      <c r="R3" s="2">
        <v>55</v>
      </c>
      <c r="S3" s="2">
        <v>79</v>
      </c>
      <c r="T3" s="2">
        <v>94</v>
      </c>
      <c r="U3" s="2">
        <v>96</v>
      </c>
      <c r="V3" s="2">
        <v>90</v>
      </c>
      <c r="W3" s="2">
        <v>88</v>
      </c>
      <c r="X3" s="2">
        <v>87</v>
      </c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>
        <f t="shared" si="0"/>
        <v>1382</v>
      </c>
      <c r="AV3" s="3">
        <f t="shared" si="1"/>
        <v>98.714285714285708</v>
      </c>
      <c r="AW3" s="13">
        <v>48</v>
      </c>
      <c r="AX3" s="5">
        <f>AW3/AW2*100</f>
        <v>96</v>
      </c>
      <c r="AY3" s="13">
        <v>35</v>
      </c>
      <c r="AZ3" s="5">
        <f>AY3/AY2*100</f>
        <v>70</v>
      </c>
      <c r="BA3" s="13"/>
      <c r="BB3" s="5">
        <f>BA3/BA2*100</f>
        <v>0</v>
      </c>
      <c r="BC3" s="13">
        <v>0</v>
      </c>
      <c r="BD3" s="5">
        <f>BC3/BC2*100</f>
        <v>0</v>
      </c>
      <c r="BE3" s="3">
        <f>AVERAGE(AX3,AZ3)</f>
        <v>83</v>
      </c>
      <c r="BF3" s="4">
        <v>77</v>
      </c>
      <c r="BG3" s="4"/>
      <c r="BH3" s="5">
        <f>MAX(BF3:BG3)</f>
        <v>77</v>
      </c>
      <c r="BI3" s="4">
        <v>83</v>
      </c>
      <c r="BJ3" s="4"/>
      <c r="BK3" s="5">
        <f t="shared" si="2"/>
        <v>83</v>
      </c>
      <c r="BL3" s="4"/>
      <c r="BM3" s="4"/>
      <c r="BN3" s="15"/>
      <c r="BO3" s="15"/>
      <c r="BP3" s="5">
        <f>0.7*BN3+0.3*BO3</f>
        <v>0</v>
      </c>
      <c r="BQ3" s="4"/>
      <c r="BR3" s="4"/>
      <c r="BS3" s="4"/>
      <c r="BT3" s="4"/>
      <c r="BU3" s="6"/>
      <c r="BV3" s="7">
        <f t="shared" si="5"/>
        <v>0</v>
      </c>
      <c r="BW3" s="10"/>
      <c r="BX3" s="10"/>
      <c r="BY3" s="5">
        <f t="shared" si="6"/>
        <v>0</v>
      </c>
      <c r="BZ3" s="8">
        <f>AVERAGE(BH3,BK3)</f>
        <v>80</v>
      </c>
      <c r="CA3" s="8">
        <v>0</v>
      </c>
      <c r="CB3" s="6">
        <f>0.2*AV3+0.1*BE3+0.65*BZ3+0.05*CA3</f>
        <v>80.042857142857144</v>
      </c>
      <c r="CC3" s="4"/>
      <c r="CD3" s="2" t="s">
        <v>83</v>
      </c>
      <c r="CE3" s="11" t="s">
        <v>70</v>
      </c>
      <c r="CF3" s="12">
        <f t="shared" ref="CF3:CG3" si="7">CF2+1</f>
        <v>1</v>
      </c>
      <c r="CG3" s="12">
        <f t="shared" si="7"/>
        <v>1</v>
      </c>
    </row>
    <row r="6" spans="1:85" x14ac:dyDescent="0.3">
      <c r="BY6" s="16" t="s">
        <v>88</v>
      </c>
      <c r="BZ6" s="17"/>
      <c r="CA6" s="17"/>
      <c r="CB6" s="18"/>
    </row>
    <row r="7" spans="1:85" x14ac:dyDescent="0.3">
      <c r="BY7" s="19" t="s">
        <v>89</v>
      </c>
      <c r="BZ7" s="20"/>
      <c r="CA7" s="20"/>
      <c r="CB7" s="21"/>
    </row>
  </sheetData>
  <pageMargins left="0.7" right="0.7" top="0.75" bottom="0.75" header="0.3" footer="0.3"/>
  <pageSetup orientation="landscape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Mills</dc:creator>
  <cp:lastModifiedBy>Steve Mills</cp:lastModifiedBy>
  <dcterms:created xsi:type="dcterms:W3CDTF">2022-12-07T20:57:32Z</dcterms:created>
  <dcterms:modified xsi:type="dcterms:W3CDTF">2023-01-17T07:11:02Z</dcterms:modified>
</cp:coreProperties>
</file>