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EF39168C-8AD4-4A4E-9D2A-2664FCF180E9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" i="1" l="1"/>
  <c r="BE3" i="1" s="1"/>
  <c r="AX3" i="1"/>
  <c r="BZ2" i="1"/>
  <c r="BB3" i="1" l="1"/>
  <c r="BP3" i="1" s="1"/>
  <c r="BD3" i="1"/>
  <c r="BO2" i="1"/>
  <c r="BP2" i="1" s="1"/>
  <c r="BE2" i="1" l="1"/>
  <c r="CG3" i="1" l="1"/>
  <c r="CF3" i="1"/>
  <c r="BY3" i="1"/>
  <c r="BV3" i="1"/>
  <c r="BK3" i="1"/>
  <c r="BH3" i="1"/>
  <c r="AU3" i="1"/>
  <c r="AU2" i="1"/>
  <c r="AV2" i="1" s="1"/>
  <c r="BH2" i="1"/>
  <c r="BK2" i="1"/>
  <c r="BN2" i="1"/>
  <c r="BU2" i="1"/>
  <c r="BV2" i="1" s="1"/>
  <c r="BY2" i="1"/>
  <c r="BZ3" i="1" l="1"/>
  <c r="AV3" i="1"/>
  <c r="CB2" i="1"/>
  <c r="C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A2" authorId="0" shapeId="0" xr:uid="{A6BFA323-65DA-4723-9D24-B2493E0028E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2" authorId="0" shapeId="0" xr:uid="{FE7833FF-A7A0-4519-A849-361F7721558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2" authorId="0" shapeId="0" xr:uid="{5CF0DD2E-C08D-4C6D-B58C-280F004596E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D2" authorId="0" shapeId="0" xr:uid="{3CEEBA02-3CCE-4096-96CD-0496E16A859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E2" authorId="0" shapeId="0" xr:uid="{A5A83361-029E-49C2-B2CB-3779C025C028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F2" authorId="0" shapeId="0" xr:uid="{E0ADA86A-C38F-4522-BDC2-D66FBDEB561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G2" authorId="0" shapeId="0" xr:uid="{D9C20266-F242-41DD-AE1E-96204B2338B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H2" authorId="0" shapeId="0" xr:uid="{98E1C5F1-EE39-4F87-9BB6-2F442D094F6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I2" authorId="0" shapeId="0" xr:uid="{6F01AF63-5BA9-4AEC-A868-2FDB202465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J2" authorId="0" shapeId="0" xr:uid="{914C4F15-2CC7-4A41-B91B-53A74ACDF1D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K2" authorId="0" shapeId="0" xr:uid="{49B79ABD-99F3-471B-8D5F-25E68F370FA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L2" authorId="0" shapeId="0" xr:uid="{6BA2984A-F866-49E4-BBE8-55C039D5ABE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M2" authorId="0" shapeId="0" xr:uid="{682D35E3-D906-42A9-A940-DF6A1A09908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N2" authorId="0" shapeId="0" xr:uid="{EDA05615-DCCD-484C-8F97-7F779811BD2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O2" authorId="0" shapeId="0" xr:uid="{8F997665-3A66-4229-B728-B150B49569D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P2" authorId="0" shapeId="0" xr:uid="{162B7160-B69E-4A69-A5D3-FCC388EA6A6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Q2" authorId="0" shapeId="0" xr:uid="{D74C3B9D-70A0-4F9C-9203-ABA9741079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R2" authorId="0" shapeId="0" xr:uid="{1DE5F19E-149C-4210-9E05-9E88BEF9400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S2" authorId="0" shapeId="0" xr:uid="{BC1CCFC4-851C-458E-AC97-305BC6170B2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T2" authorId="0" shapeId="0" xr:uid="{A77B27AD-DAFC-4CC4-8C0F-2AFA70F9364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U2" authorId="0" shapeId="0" xr:uid="{FFA90ED1-8A2C-459E-B933-9A78E304D54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V2" authorId="0" shapeId="0" xr:uid="{79905FD1-BF65-468A-96B6-DE96D0F2CC38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W2" authorId="0" shapeId="0" xr:uid="{FAF5DBA0-5986-4752-B8CD-DBA50D253F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X2" authorId="0" shapeId="0" xr:uid="{F6312C2F-05CE-484F-AB5E-6A455AD1761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Y2" authorId="0" shapeId="0" xr:uid="{0D738217-7C9E-4DB6-90B2-EBE3702145EB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Z2" authorId="0" shapeId="0" xr:uid="{0AE100A5-8629-4752-89AA-73211973C4F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A2" authorId="0" shapeId="0" xr:uid="{BAC7A17E-8430-4143-9317-A14D5C01B67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B2" authorId="0" shapeId="0" xr:uid="{1B4663D8-0F1F-493C-B7BA-E6338ABE005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C2" authorId="0" shapeId="0" xr:uid="{3BD52F89-D226-418A-A0F1-6D0382C5A1F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D2" authorId="0" shapeId="0" xr:uid="{CBF01B96-AE6B-4857-AC0E-E5D3C3DBBB5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E2" authorId="0" shapeId="0" xr:uid="{F2E592EE-94DF-4608-8A3C-6FEB24678D0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F2" authorId="0" shapeId="0" xr:uid="{B5E9E0F4-F339-4EA0-B88C-1C5805DBDF9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G2" authorId="0" shapeId="0" xr:uid="{638B0472-F0C9-40BF-9726-A956DE35EE1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H2" authorId="0" shapeId="0" xr:uid="{CE8A802E-9BF4-4614-9FAC-46B87A7EE5A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I2" authorId="0" shapeId="0" xr:uid="{893614E0-1565-45E6-8D4B-08551F00CC9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J2" authorId="0" shapeId="0" xr:uid="{DD9DC5F4-B6E6-48BC-870F-FB9DCDD5C72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K2" authorId="0" shapeId="0" xr:uid="{3CF03957-9C15-4129-BFAF-13B47EF2DDC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L2" authorId="0" shapeId="0" xr:uid="{85469699-4D5B-4F09-B867-9E39E5AD68C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M2" authorId="0" shapeId="0" xr:uid="{36881976-944C-49D4-BE42-8D5F10F1F4EB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N2" authorId="0" shapeId="0" xr:uid="{AB48C8E5-C019-4D33-B892-49997D05ABA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O2" authorId="0" shapeId="0" xr:uid="{EB339ACC-2DDA-4FC2-A632-4014255368F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P2" authorId="0" shapeId="0" xr:uid="{691BFF00-D6DB-4A5C-88F0-C03F05ACE0A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Q2" authorId="0" shapeId="0" xr:uid="{FF99B202-F693-4DFA-B938-F61AFE4D32C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R2" authorId="0" shapeId="0" xr:uid="{675E49D3-FF2B-4604-ACFC-D7493A07C09A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S2" authorId="0" shapeId="0" xr:uid="{291BCE81-8C29-4572-8E7B-BE62BCEC1EA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T2" authorId="0" shapeId="0" xr:uid="{3A601851-EFE7-4879-898A-DBC16D4B3F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U2" authorId="0" shapeId="0" xr:uid="{66148CBC-504E-4B64-8526-AE2E453561B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V2" authorId="0" shapeId="0" xr:uid="{FFCFDAD4-D479-455B-864C-07CFCE93945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W2" authorId="0" shapeId="0" xr:uid="{ADE9D543-EF2D-4D0E-8217-F74C7B390C6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X2" authorId="0" shapeId="0" xr:uid="{819960C1-F7CE-4065-A25B-22FBCF766E2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Y2" authorId="0" shapeId="0" xr:uid="{8F487243-47E4-49FA-8172-D7D9DF8EC8A6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Z2" authorId="0" shapeId="0" xr:uid="{C1D5407A-71D3-439C-94C0-3528F5E5D23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A2" authorId="0" shapeId="0" xr:uid="{479CA3A0-344B-4BF8-B6A9-E9E0074E93C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B2" authorId="0" shapeId="0" xr:uid="{AD0B490C-7F0B-4CC3-BF59-A58FD06ED2F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C2" authorId="0" shapeId="0" xr:uid="{D59DCDC2-B4B5-4E22-B2DA-6B0185647DD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D2" authorId="0" shapeId="0" xr:uid="{B7ACE3BC-FBAF-443E-A2A6-D981B09F434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E2" authorId="0" shapeId="0" xr:uid="{84FEC4A5-ABD5-4F17-9B20-F257D3BDCBA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F2" authorId="0" shapeId="0" xr:uid="{5AD93FE5-DC03-43D7-B7DF-26C5662C341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G2" authorId="0" shapeId="0" xr:uid="{C10A21A5-A0E1-43C4-A5F4-890AF086CD8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H2" authorId="0" shapeId="0" xr:uid="{51DE3ED4-5630-462E-AF1D-D35BEE1EAEA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I2" authorId="0" shapeId="0" xr:uid="{F6D8B119-6EB5-4A70-9E31-C80B97DA61B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J2" authorId="0" shapeId="0" xr:uid="{4A3251A3-11CA-4832-8823-22042E082A8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K2" authorId="0" shapeId="0" xr:uid="{F5A3F0A8-09C7-4DE1-9408-1B658389012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L2" authorId="0" shapeId="0" xr:uid="{F5A58371-8106-4007-84D6-8C3336F1277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M2" authorId="0" shapeId="0" xr:uid="{8C717E21-23BC-4EC1-AAFC-8DF28C54F5E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N2" authorId="0" shapeId="0" xr:uid="{9017107A-3248-4B9F-9B06-248BDA77ED4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O2" authorId="0" shapeId="0" xr:uid="{666986C1-5742-4CEB-95B6-9E8365D985D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P2" authorId="0" shapeId="0" xr:uid="{2F791B71-6F57-43E5-805E-17955FC255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Q2" authorId="0" shapeId="0" xr:uid="{4A51E9D6-7633-4681-BD19-FD52179C7A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R2" authorId="0" shapeId="0" xr:uid="{9FEE92EC-E802-49DB-B3AB-CBF4C24F210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S2" authorId="0" shapeId="0" xr:uid="{9EC4835C-F0AA-4BBE-8A55-489673A161F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T2" authorId="0" shapeId="0" xr:uid="{0BB9710D-D679-4F4C-9065-FDC8C93D263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U2" authorId="0" shapeId="0" xr:uid="{453CFD4B-ADD7-4A21-B9C4-A9FA50C9A7E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V2" authorId="0" shapeId="0" xr:uid="{94B1B241-2264-41B6-9FAF-C0C2E694EE4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W2" authorId="0" shapeId="0" xr:uid="{CC16960B-7201-4B65-9008-F7E6476250D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X2" authorId="0" shapeId="0" xr:uid="{48E5AEF4-0DF7-475C-A74E-6C5B37337AC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Y2" authorId="0" shapeId="0" xr:uid="{B2288339-92AE-4912-AC88-BBB60985D46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Z2" authorId="0" shapeId="0" xr:uid="{8C0695A6-F445-4A8E-A299-82FFA513F4B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A2" authorId="0" shapeId="0" xr:uid="{C0DBCEE8-E69C-4874-84EE-E58B1FA2C28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B2" authorId="0" shapeId="0" xr:uid="{BC7D91A4-EF8C-4447-819A-97576CB28C4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C2" authorId="0" shapeId="0" xr:uid="{0C79A44D-8FAC-4499-B740-61479543BC1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D2" authorId="0" shapeId="0" xr:uid="{DA16125C-BFA6-431C-92A5-48A35D16C1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E2" authorId="0" shapeId="0" xr:uid="{23E61574-4922-45C6-BF07-CAB87E5F63E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</commentList>
</comments>
</file>

<file path=xl/sharedStrings.xml><?xml version="1.0" encoding="utf-8"?>
<sst xmlns="http://schemas.openxmlformats.org/spreadsheetml/2006/main" count="93" uniqueCount="90">
  <si>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</si>
  <si>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</si>
  <si>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</si>
  <si>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</si>
  <si>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</si>
  <si>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</si>
  <si>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</si>
  <si>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</si>
  <si>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</si>
  <si>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</si>
  <si>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</si>
  <si>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</si>
  <si>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</si>
  <si>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</si>
  <si>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</si>
  <si>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</si>
  <si>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</si>
  <si>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</si>
  <si>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</si>
  <si>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</si>
  <si>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</si>
  <si>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</si>
  <si>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</si>
  <si>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</si>
  <si>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</si>
  <si>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</si>
  <si>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</si>
  <si>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</si>
  <si>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</si>
  <si>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</si>
  <si>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</si>
  <si>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</si>
  <si>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</si>
  <si>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</si>
  <si>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</si>
  <si>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</si>
  <si>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</si>
  <si>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</si>
  <si>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</si>
  <si>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</si>
  <si>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</si>
  <si>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</si>
  <si>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</si>
  <si>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</si>
  <si>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</si>
  <si>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</si>
  <si>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</si>
  <si>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</si>
  <si>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</si>
  <si>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</si>
  <si>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</si>
  <si>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</si>
  <si>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</si>
  <si>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</si>
  <si>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</si>
  <si>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</si>
  <si>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</si>
  <si>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</si>
  <si>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</si>
  <si>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</si>
  <si>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</si>
  <si>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</si>
  <si>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</si>
  <si>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</si>
  <si>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</si>
  <si>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</si>
  <si>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</si>
  <si>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</si>
  <si>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</si>
  <si>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</si>
  <si>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B</t>
  </si>
  <si>
    <t>Final</t>
  </si>
  <si>
    <t>Final Re-Take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</si>
  <si>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</si>
  <si>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</si>
  <si>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</si>
  <si>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</si>
  <si>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</si>
  <si>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</si>
  <si>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</si>
  <si>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</si>
  <si>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</si>
  <si>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</si>
  <si>
    <t>Guy</t>
  </si>
  <si>
    <t>Other</t>
  </si>
  <si>
    <t>Test 3 Take-Home (Writing Project #3)</t>
  </si>
  <si>
    <t>Test 3 Score with Take-Home</t>
  </si>
  <si>
    <t>Test Average Through Test 2</t>
  </si>
  <si>
    <t>The other guy still hasn't</t>
  </si>
  <si>
    <t>fixed his e-mail settings.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</si>
</sst>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3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E26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</xdr:row>
      <xdr:rowOff>108237</xdr:rowOff>
    </xdr:from>
    <xdr:to>
      <xdr:col>18</xdr:col>
      <xdr:colOff>190501</xdr:colOff>
      <xdr:row>10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76201" y="3753137"/>
          <a:ext cx="8051800" cy="1199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aseline="0"/>
            <a:t>Put your name in place of Other Guy's.  Judging by the sample report, Other Guy did pretty good on Chapter 1 Homework, Writing Project #1, and Test 1.</a:t>
          </a:r>
        </a:p>
        <a:p>
          <a:endParaRPr lang="en-US" sz="1200" baseline="0"/>
        </a:p>
        <a:p>
          <a:r>
            <a:rPr lang="en-US" sz="1200" baseline="0"/>
            <a:t>To calculate your overall grade after Test 1, enter </a:t>
          </a:r>
          <a:r>
            <a:rPr lang="en-US" sz="1200" i="1" baseline="0"/>
            <a:t>your</a:t>
          </a:r>
          <a:r>
            <a:rPr lang="en-US" sz="1200" i="0" baseline="0"/>
            <a:t> percent scores in place of Other Guy's.  </a:t>
          </a:r>
          <a:endParaRPr lang="en-US" sz="1200" baseline="0"/>
        </a:p>
      </xdr:txBody>
    </xdr:sp>
    <xdr:clientData/>
  </xdr:twoCellAnchor>
  <xdr:twoCellAnchor>
    <xdr:from>
      <xdr:col>19</xdr:col>
      <xdr:colOff>152401</xdr:colOff>
      <xdr:row>3</xdr:row>
      <xdr:rowOff>88901</xdr:rowOff>
    </xdr:from>
    <xdr:to>
      <xdr:col>41</xdr:col>
      <xdr:colOff>241301</xdr:colOff>
      <xdr:row>10</xdr:row>
      <xdr:rowOff>99391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61F416-9697-440B-912C-E5A63510986A}"/>
            </a:ext>
          </a:extLst>
        </xdr:cNvPr>
        <xdr:cNvSpPr txBox="1"/>
      </xdr:nvSpPr>
      <xdr:spPr>
        <a:xfrm>
          <a:off x="8308010" y="3733249"/>
          <a:ext cx="7742030" cy="1286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aseline="0"/>
        </a:p>
      </xdr:txBody>
    </xdr:sp>
    <xdr:clientData/>
  </xdr:twoCellAnchor>
  <xdr:twoCellAnchor>
    <xdr:from>
      <xdr:col>78</xdr:col>
      <xdr:colOff>47625</xdr:colOff>
      <xdr:row>2</xdr:row>
      <xdr:rowOff>230188</xdr:rowOff>
    </xdr:from>
    <xdr:to>
      <xdr:col>78</xdr:col>
      <xdr:colOff>134938</xdr:colOff>
      <xdr:row>4</xdr:row>
      <xdr:rowOff>174625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565CDD9-2852-400A-9D93-B83040CDF815}"/>
            </a:ext>
          </a:extLst>
        </xdr:cNvPr>
        <xdr:cNvCxnSpPr/>
      </xdr:nvCxnSpPr>
      <xdr:spPr>
        <a:xfrm flipV="1">
          <a:off x="30289500" y="3635376"/>
          <a:ext cx="87313" cy="373062"/>
        </a:xfrm>
        <a:prstGeom prst="straightConnector1">
          <a:avLst/>
        </a:prstGeom>
        <a:ln w="31750">
          <a:solidFill>
            <a:srgbClr val="E26E2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G7"/>
  <sheetViews>
    <sheetView tabSelected="1" zoomScale="124" zoomScaleNormal="96" workbookViewId="0">
      <selection activeCell="AY3" sqref="AY3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14" customWidth="1"/>
    <col min="57" max="57" width="7.21875" style="14" customWidth="1"/>
    <col min="58" max="65" width="5.6640625" customWidth="1"/>
    <col min="66" max="68" width="5.6640625" style="14" customWidth="1"/>
    <col min="69" max="74" width="5.6640625" customWidth="1"/>
    <col min="75" max="75" width="7.44140625" customWidth="1"/>
    <col min="76" max="76" width="5.6640625" customWidth="1"/>
    <col min="77" max="80" width="6.21875" customWidth="1"/>
    <col min="81" max="81" width="15.109375" customWidth="1"/>
    <col min="86" max="86" width="17.5546875" customWidth="1"/>
    <col min="87" max="87" width="15.109375" customWidth="1"/>
  </cols>
  <sheetData>
    <row r="1" spans="1:85" s="28" customFormat="1" ht="238.8" customHeigh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4" t="s">
        <v>47</v>
      </c>
      <c r="AW1" s="25" t="s">
        <v>74</v>
      </c>
      <c r="AX1" s="26" t="s">
        <v>75</v>
      </c>
      <c r="AY1" s="25" t="s">
        <v>76</v>
      </c>
      <c r="AZ1" s="26" t="s">
        <v>77</v>
      </c>
      <c r="BA1" s="25" t="s">
        <v>78</v>
      </c>
      <c r="BB1" s="26" t="s">
        <v>79</v>
      </c>
      <c r="BC1" s="25" t="s">
        <v>80</v>
      </c>
      <c r="BD1" s="26" t="s">
        <v>81</v>
      </c>
      <c r="BE1" s="24" t="s">
        <v>82</v>
      </c>
      <c r="BF1" s="23" t="s">
        <v>48</v>
      </c>
      <c r="BG1" s="23" t="s">
        <v>49</v>
      </c>
      <c r="BH1" s="26" t="s">
        <v>50</v>
      </c>
      <c r="BI1" s="23" t="s">
        <v>51</v>
      </c>
      <c r="BJ1" s="23" t="s">
        <v>52</v>
      </c>
      <c r="BK1" s="26" t="s">
        <v>53</v>
      </c>
      <c r="BL1" s="23" t="s">
        <v>54</v>
      </c>
      <c r="BM1" s="23" t="s">
        <v>55</v>
      </c>
      <c r="BN1" s="25" t="s">
        <v>56</v>
      </c>
      <c r="BO1" s="25" t="s">
        <v>85</v>
      </c>
      <c r="BP1" s="26" t="s">
        <v>86</v>
      </c>
      <c r="BQ1" s="23" t="s">
        <v>57</v>
      </c>
      <c r="BR1" s="23" t="s">
        <v>58</v>
      </c>
      <c r="BS1" s="23" t="s">
        <v>59</v>
      </c>
      <c r="BT1" s="23" t="s">
        <v>60</v>
      </c>
      <c r="BU1" s="23" t="s">
        <v>61</v>
      </c>
      <c r="BV1" s="26" t="s">
        <v>62</v>
      </c>
      <c r="BW1" s="25" t="s">
        <v>71</v>
      </c>
      <c r="BX1" s="25" t="s">
        <v>72</v>
      </c>
      <c r="BY1" s="26" t="s">
        <v>73</v>
      </c>
      <c r="BZ1" s="24" t="s">
        <v>87</v>
      </c>
      <c r="CA1" s="24" t="s">
        <v>63</v>
      </c>
      <c r="CB1" s="23" t="s">
        <v>64</v>
      </c>
      <c r="CC1" s="23" t="s">
        <v>65</v>
      </c>
      <c r="CD1" s="23" t="s">
        <v>0</v>
      </c>
      <c r="CE1" s="25" t="s">
        <v>66</v>
      </c>
      <c r="CF1" s="27"/>
      <c r="CG1" s="27"/>
    </row>
    <row r="2" spans="1:85" s="9" customFormat="1" ht="18" x14ac:dyDescent="0.35">
      <c r="A2" s="1" t="s">
        <v>68</v>
      </c>
      <c r="B2" s="2" t="s">
        <v>67</v>
      </c>
      <c r="C2" s="2">
        <v>100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100</v>
      </c>
      <c r="M2" s="2">
        <v>100</v>
      </c>
      <c r="N2" s="2">
        <v>100</v>
      </c>
      <c r="O2" s="2">
        <v>100</v>
      </c>
      <c r="P2" s="2">
        <v>100</v>
      </c>
      <c r="Q2" s="2">
        <v>100</v>
      </c>
      <c r="R2" s="2">
        <v>100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>
        <f t="shared" ref="AU2:AU3" si="0">SUM(C2:AT2)</f>
        <v>800</v>
      </c>
      <c r="AV2" s="3">
        <f t="shared" ref="AV2:AV3" si="1">MIN(AU2/$AU$2*100,100)</f>
        <v>100</v>
      </c>
      <c r="AW2" s="13">
        <v>50</v>
      </c>
      <c r="AX2" s="5">
        <v>100</v>
      </c>
      <c r="AY2" s="13">
        <v>50</v>
      </c>
      <c r="AZ2" s="5">
        <v>100</v>
      </c>
      <c r="BA2" s="13">
        <v>30</v>
      </c>
      <c r="BB2" s="5">
        <v>100</v>
      </c>
      <c r="BC2" s="13">
        <v>70</v>
      </c>
      <c r="BD2" s="5">
        <v>100</v>
      </c>
      <c r="BE2" s="3">
        <f>AVERAGE(AX2,AZ2,BB2)</f>
        <v>100</v>
      </c>
      <c r="BF2" s="4">
        <v>100</v>
      </c>
      <c r="BG2" s="4">
        <v>100</v>
      </c>
      <c r="BH2" s="5">
        <f>MAX(BF2:BG2)</f>
        <v>100</v>
      </c>
      <c r="BI2" s="4">
        <v>100</v>
      </c>
      <c r="BJ2" s="4">
        <v>100</v>
      </c>
      <c r="BK2" s="5">
        <f t="shared" ref="BK2:BK3" si="2">MAX(BI2:BJ2)</f>
        <v>100</v>
      </c>
      <c r="BL2" s="4">
        <v>100</v>
      </c>
      <c r="BM2" s="4">
        <v>100</v>
      </c>
      <c r="BN2" s="15">
        <f t="shared" ref="BN2:BN3" si="3">MAX(BL2:BM2)</f>
        <v>100</v>
      </c>
      <c r="BO2" s="15">
        <f>BB2</f>
        <v>100</v>
      </c>
      <c r="BP2" s="5">
        <f>0.7*BN2+0.3*BO2</f>
        <v>100</v>
      </c>
      <c r="BQ2" s="4">
        <v>100</v>
      </c>
      <c r="BR2" s="4">
        <v>100</v>
      </c>
      <c r="BS2" s="4">
        <v>100</v>
      </c>
      <c r="BT2" s="4">
        <v>100</v>
      </c>
      <c r="BU2" s="6">
        <f t="shared" ref="BU2" si="4">MAX(BS2:BT2)*0.2</f>
        <v>20</v>
      </c>
      <c r="BV2" s="7">
        <f t="shared" ref="BV2:BV3" si="5">MAX(BQ2:BR2)+BU2</f>
        <v>120</v>
      </c>
      <c r="BW2" s="10">
        <v>0</v>
      </c>
      <c r="BX2" s="10">
        <v>0</v>
      </c>
      <c r="BY2" s="5">
        <f t="shared" ref="BY2:BY3" si="6">MAX(BW2:BX2)</f>
        <v>0</v>
      </c>
      <c r="BZ2" s="8">
        <f>AVERAGE(BH2,BK2)</f>
        <v>100</v>
      </c>
      <c r="CA2" s="8">
        <v>100</v>
      </c>
      <c r="CB2" s="6">
        <f>0.2*AV2+0.1*BE2+0.65*BZ2+0.05*CA2</f>
        <v>100</v>
      </c>
      <c r="CC2" s="4"/>
      <c r="CD2" s="2" t="s">
        <v>67</v>
      </c>
      <c r="CE2" s="11" t="s">
        <v>69</v>
      </c>
      <c r="CF2" s="12"/>
      <c r="CG2" s="12"/>
    </row>
    <row r="3" spans="1:85" s="9" customFormat="1" ht="19.2" customHeight="1" x14ac:dyDescent="0.35">
      <c r="A3" s="1" t="s">
        <v>83</v>
      </c>
      <c r="B3" s="2" t="s">
        <v>84</v>
      </c>
      <c r="C3" s="2">
        <v>100</v>
      </c>
      <c r="D3" s="2">
        <v>81</v>
      </c>
      <c r="E3" s="2"/>
      <c r="F3" s="2"/>
      <c r="G3" s="2"/>
      <c r="H3" s="2"/>
      <c r="I3" s="2"/>
      <c r="J3" s="2"/>
      <c r="K3" s="2"/>
      <c r="L3" s="2">
        <v>87</v>
      </c>
      <c r="M3" s="2">
        <v>66</v>
      </c>
      <c r="N3" s="2">
        <v>98</v>
      </c>
      <c r="O3" s="2">
        <v>99</v>
      </c>
      <c r="P3" s="2">
        <v>89</v>
      </c>
      <c r="Q3" s="2">
        <v>93</v>
      </c>
      <c r="R3" s="2">
        <v>55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>
        <f t="shared" si="0"/>
        <v>768</v>
      </c>
      <c r="AV3" s="3">
        <f t="shared" si="1"/>
        <v>96</v>
      </c>
      <c r="AW3" s="13">
        <v>48</v>
      </c>
      <c r="AX3" s="5">
        <f>AW3/AW2*100</f>
        <v>96</v>
      </c>
      <c r="AY3" s="13"/>
      <c r="AZ3" s="5">
        <f>AY3/AY2*100</f>
        <v>0</v>
      </c>
      <c r="BA3" s="13"/>
      <c r="BB3" s="5">
        <f>BA3/BA2*100</f>
        <v>0</v>
      </c>
      <c r="BC3" s="13">
        <v>0</v>
      </c>
      <c r="BD3" s="5">
        <f>BC3/BC2*100</f>
        <v>0</v>
      </c>
      <c r="BE3" s="3">
        <f>AVERAGE(AX3,AZ3)</f>
        <v>48</v>
      </c>
      <c r="BF3" s="4">
        <v>77</v>
      </c>
      <c r="BG3" s="4"/>
      <c r="BH3" s="5">
        <f>MAX(BF3:BG3)</f>
        <v>77</v>
      </c>
      <c r="BI3" s="4">
        <v>83</v>
      </c>
      <c r="BJ3" s="4"/>
      <c r="BK3" s="5">
        <f t="shared" si="2"/>
        <v>83</v>
      </c>
      <c r="BL3" s="4"/>
      <c r="BM3" s="4"/>
      <c r="BN3" s="15"/>
      <c r="BO3" s="15"/>
      <c r="BP3" s="5">
        <f>0.7*BN3+0.3*BO3</f>
        <v>0</v>
      </c>
      <c r="BQ3" s="4"/>
      <c r="BR3" s="4"/>
      <c r="BS3" s="4"/>
      <c r="BT3" s="4"/>
      <c r="BU3" s="6"/>
      <c r="BV3" s="7">
        <f t="shared" si="5"/>
        <v>0</v>
      </c>
      <c r="BW3" s="10"/>
      <c r="BX3" s="10"/>
      <c r="BY3" s="5">
        <f t="shared" si="6"/>
        <v>0</v>
      </c>
      <c r="BZ3" s="8">
        <f>AVERAGE(BH3,BK3)</f>
        <v>80</v>
      </c>
      <c r="CA3" s="8">
        <v>0</v>
      </c>
      <c r="CB3" s="6">
        <f>0.2*AV3+0.1*BE3+0.65*BZ3+0.05*CA3</f>
        <v>76</v>
      </c>
      <c r="CC3" s="4"/>
      <c r="CD3" s="2" t="s">
        <v>83</v>
      </c>
      <c r="CE3" s="11" t="s">
        <v>70</v>
      </c>
      <c r="CF3" s="12">
        <f t="shared" ref="CF3:CG3" si="7">CF2+1</f>
        <v>1</v>
      </c>
      <c r="CG3" s="12">
        <f t="shared" si="7"/>
        <v>1</v>
      </c>
    </row>
    <row r="6" spans="1:85" x14ac:dyDescent="0.3">
      <c r="BY6" s="16" t="s">
        <v>88</v>
      </c>
      <c r="BZ6" s="17"/>
      <c r="CA6" s="17"/>
      <c r="CB6" s="18"/>
    </row>
    <row r="7" spans="1:85" x14ac:dyDescent="0.3">
      <c r="BY7" s="19" t="s">
        <v>89</v>
      </c>
      <c r="BZ7" s="20"/>
      <c r="CA7" s="20"/>
      <c r="CB7" s="21"/>
    </row>
  </sheetData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2023-01-17T07:32:43Z</dcterms:modified>
</cp:coreProperties>
</file>